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kmin-my.sharepoint.com/personal/dovile_daugine_metrinsp_lt/Documents/Desktop/LMI/riziku_vertinimas_planavimas/Patikrinimų planai/2025 m/"/>
    </mc:Choice>
  </mc:AlternateContent>
  <xr:revisionPtr revIDLastSave="3" documentId="8_{F016C98D-EFB7-4C41-834E-852E12828A2B}" xr6:coauthVersionLast="47" xr6:coauthVersionMax="47" xr10:uidLastSave="{979BEF26-7F5C-45D5-81C0-3D473364BA8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Sheet1!$A$6:$I$26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7" i="1" l="1"/>
  <c r="I44" i="1"/>
  <c r="I43" i="1"/>
  <c r="I46" i="1" l="1"/>
  <c r="I45" i="1"/>
  <c r="I50" i="1"/>
  <c r="I49" i="1"/>
  <c r="I48" i="1"/>
  <c r="I40" i="1" s="1"/>
  <c r="I39" i="1"/>
  <c r="I41" i="1" l="1"/>
  <c r="I42" i="1"/>
</calcChain>
</file>

<file path=xl/sharedStrings.xml><?xml version="1.0" encoding="utf-8"?>
<sst xmlns="http://schemas.openxmlformats.org/spreadsheetml/2006/main" count="204" uniqueCount="95">
  <si>
    <t>Eil. Nr.</t>
  </si>
  <si>
    <t>Skyrius</t>
  </si>
  <si>
    <t>Rizika</t>
  </si>
  <si>
    <t>Ekonominės veiklos rūšis pagal EVRK 2 RED</t>
  </si>
  <si>
    <t>Ūkio subjekto pavadinimas</t>
  </si>
  <si>
    <t>Ūkio subjekto kodas (JAR)</t>
  </si>
  <si>
    <t>Ūkio subjekto adresas (JAR)</t>
  </si>
  <si>
    <t>Numatomas patikrinimo mėnuo</t>
  </si>
  <si>
    <t>Pastabos</t>
  </si>
  <si>
    <t>Rytų regiono skyrius</t>
  </si>
  <si>
    <t>Didelė rizika</t>
  </si>
  <si>
    <t>Restoranų ir pagaminto valgio teikimo veikla</t>
  </si>
  <si>
    <t>Bendrosios praktikos gydytojų veikla</t>
  </si>
  <si>
    <t>Kita mažmeninė prekyba nespecializuotose parduotuvėse</t>
  </si>
  <si>
    <t>Gėrimų pardavimo vartoti vietoje veikla</t>
  </si>
  <si>
    <t>Duonos gamyba; šviežių konditerijos kepinių ir pyragaičių gamyba</t>
  </si>
  <si>
    <t>Vakarų regiono skyrius</t>
  </si>
  <si>
    <t>Mišrusis žemės ūkis</t>
  </si>
  <si>
    <t>Atliekų ir laužo didmeninė prekyba</t>
  </si>
  <si>
    <t>Bendras patikrinimų skaičius</t>
  </si>
  <si>
    <t>Viso</t>
  </si>
  <si>
    <t>Didelės rizikos</t>
  </si>
  <si>
    <t>Vidutinės rizikos</t>
  </si>
  <si>
    <t>Mažos rizikos</t>
  </si>
  <si>
    <t>Rytai</t>
  </si>
  <si>
    <t>Vakarai</t>
  </si>
  <si>
    <t>Lietuvos metrologijos inspekcijos  patikrinimų atrankos rizikų vertinimo darbo grupės IV ketrvičio papildymas patikrinimų planui apskaičiuotų  prižiūrimų ūkio subjektų rizikingumo reikšmių sąrašas</t>
  </si>
  <si>
    <t>UAB "Presberia"</t>
  </si>
  <si>
    <t>Vilniaus apskr., Vilniaus m. sav., Vilnius, Mokslininkų g. 6A</t>
  </si>
  <si>
    <t>UAB "Tokvila"</t>
  </si>
  <si>
    <t>Savanorių pr. 274, LT-02301 Vilnius</t>
  </si>
  <si>
    <t>Žalgirio g. 122 LT-09300 Vilnius</t>
  </si>
  <si>
    <t>UAB "EKOENERGIJA"</t>
  </si>
  <si>
    <t>Akcinė bendrovė "Kauno alus"</t>
  </si>
  <si>
    <t>Kaunas, Savanorių pr. 7</t>
  </si>
  <si>
    <t>UAB "Upa MCT"</t>
  </si>
  <si>
    <t>Sveikatos g. 36, LT - 66251 Druskininkai, Lietuva</t>
  </si>
  <si>
    <t>UAB "B.Braun Avitum"</t>
  </si>
  <si>
    <t>Miškinių g. 6A, Vilniuis</t>
  </si>
  <si>
    <t>Tvirtovės al. 18, Kaunas</t>
  </si>
  <si>
    <t>Žemės ūkio kooperatyvas "Ažuožerių sultys"</t>
  </si>
  <si>
    <t>Sturtupio gatvė 12, Ažuožerių km., LT-29171 Anykščių r.</t>
  </si>
  <si>
    <t>Kakavos, šokolado ir cukraus saldumynų gamyba</t>
  </si>
  <si>
    <t>Automobilių ir lengvųjų variklinių transporto priemonių pardavimas</t>
  </si>
  <si>
    <t>Kietojo, skystojo ir dujinio kuro bei priedų didmeninė prekyba</t>
  </si>
  <si>
    <t>Alaus gamyba</t>
  </si>
  <si>
    <t>Reabilitacijos ligoninių veikla</t>
  </si>
  <si>
    <t>Nepavojingų atliekų tvarkymas ir šalinimas</t>
  </si>
  <si>
    <t>Vaisių, uogų ir daržovių sulčių gamyba</t>
  </si>
  <si>
    <t>Granito g. 11 Vilnius, LT 02241 Lietuva</t>
  </si>
  <si>
    <t>Mėsos perdirbimas ir konservavimas</t>
  </si>
  <si>
    <t>UŽDAROJI AKCINĖ BENDROVĖ "KREKENAVOS AGROFIRMA"</t>
  </si>
  <si>
    <t>Lapkritis - Gruodis</t>
  </si>
  <si>
    <t>UAB "Jerameta"</t>
  </si>
  <si>
    <t>Šilutės rajono sav., Šilutė, Tilžės g. 48</t>
  </si>
  <si>
    <t>Vilniaus g. 172A, Šiauliai</t>
  </si>
  <si>
    <t>Uždaroji akcinė bendrovė "Mažeikių komunalinis ūkis"</t>
  </si>
  <si>
    <t>Kęstučio g.15, LT-89474, Mažeikiai</t>
  </si>
  <si>
    <t>Kitų, niekur kitur nepriskirtų, cheminių medžiagų gamyba</t>
  </si>
  <si>
    <t>UAB "MESTILLA"</t>
  </si>
  <si>
    <t>Kretainio g. 5, LT-94103, Klaipėda, Lietuva</t>
  </si>
  <si>
    <t>UAB "Andopas"</t>
  </si>
  <si>
    <t>Ramučių g. 43., Barzdūnų k, Šilutės raj.</t>
  </si>
  <si>
    <t>UAB "Mobilus spektras"</t>
  </si>
  <si>
    <t>Sodininkų g. 5, Struikų k., Šilalės r.</t>
  </si>
  <si>
    <t>Tauragės apskr., Šilalės r. sav., Šilalės kaimiškoji sen., Vingininkai, Lauryno Ivinskio g. 2</t>
  </si>
  <si>
    <t>UAB "4 aukštas"</t>
  </si>
  <si>
    <t>Klaipėdos apskr., Klaipėdos m. sav., Klaipėda, Taikos pr. 80</t>
  </si>
  <si>
    <t>Keleivių vežimas autobusais mieste ar priemiestyje</t>
  </si>
  <si>
    <t>UAB "Joniškio autobusų parkas"</t>
  </si>
  <si>
    <t>Joniškis, Vilniaus g. 54</t>
  </si>
  <si>
    <t>Uždaroji akcinė bendrovė "Joniškio duona"</t>
  </si>
  <si>
    <t>Joniškio sen., Joniškis, V. Kudirkos g. 4</t>
  </si>
  <si>
    <t>JSC Europe stabilizers, UAB</t>
  </si>
  <si>
    <t>Kretingalės sen., Kuršelių k., Gluosnio g. 74</t>
  </si>
  <si>
    <t>Automobilių degalų mažmeninė prekyba specializuotose parduotuvėse</t>
  </si>
  <si>
    <t>UAB "Madalva"</t>
  </si>
  <si>
    <t>Šilalės r., Gineikių k.</t>
  </si>
  <si>
    <t>Žygaičių g. 2, Žygaičiai</t>
  </si>
  <si>
    <t>Pramonės g. 10A.</t>
  </si>
  <si>
    <t>UAB "Plungės duonos kepiniai"</t>
  </si>
  <si>
    <t>Plungė, S. Nėries g. 79</t>
  </si>
  <si>
    <t>UAB "Davra"</t>
  </si>
  <si>
    <t>Pakruojo sen., Pakruojis, Šiaulių g. 8</t>
  </si>
  <si>
    <t>Uždaroji akcinė bendrovė "Skuodo žemės ūkio technika"</t>
  </si>
  <si>
    <t>Statybininkų g. 4B, Skuodas</t>
  </si>
  <si>
    <t>Šakių rajono Voniškių žemės ūkio bendrovė</t>
  </si>
  <si>
    <t>Šakių rajono sav., Voniškiai, Liepų g.6</t>
  </si>
  <si>
    <t>Techninis tikrinimas ir analizė</t>
  </si>
  <si>
    <t>Uždaroji akcinė bendrovė "SAYBOLT - BALTIJA"</t>
  </si>
  <si>
    <t>Klaipėda, Burių g. 17</t>
  </si>
  <si>
    <t>Uždaroji akcinė bendrovė "Restoranų grupė FORTAS"</t>
  </si>
  <si>
    <t>Klaipėdos apskr., Klaipėdos m. sav., Klaipėda, Mokyklos g. 33</t>
  </si>
  <si>
    <t>PATVIRTINTA
Lietuvos metrologijos inspekcijos viršininko 
2025 m. lapkričio 6 d.  įsakymu   Nr.11V-140-(1.2E)</t>
  </si>
  <si>
    <t>Mantvilonių k. 1, Mantvilonių k., LT-57346 Kėdainių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</si>
</sst>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</font>
    <font>
      <sz val="12"/>
      <color theme="1"/>
      <name val="Times New Roman"/>
      <family val="1"/>
      <charset val="186"/>
    </font>
    <font>
      <sz val="12"/>
      <color theme="1"/>
      <name val="Calibri"/>
      <family val="2"/>
      <scheme val="minor"/>
    </font>
    <font>
      <sz val="8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theme="9"/>
      <name val="Times New Roman"/>
      <family val="1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8" fillId="0" borderId="0"/>
    <xf numFmtId="0" fontId="9" fillId="3" borderId="0" applyNumberFormat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vertical="justify"/>
    </xf>
    <xf numFmtId="0" fontId="7" fillId="2" borderId="2" xfId="0" applyFont="1" applyFill="1" applyBorder="1"/>
    <xf numFmtId="0" fontId="7" fillId="2" borderId="3" xfId="0" applyFont="1" applyFill="1" applyBorder="1" applyAlignment="1">
      <alignment horizontal="left"/>
    </xf>
    <xf numFmtId="0" fontId="7" fillId="2" borderId="3" xfId="0" applyFont="1" applyFill="1" applyBorder="1"/>
    <xf numFmtId="0" fontId="7" fillId="2" borderId="4" xfId="0" applyFont="1" applyFill="1" applyBorder="1" applyAlignment="1">
      <alignment horizontal="right"/>
    </xf>
    <xf numFmtId="0" fontId="2" fillId="2" borderId="5" xfId="0" applyFont="1" applyFill="1" applyBorder="1"/>
    <xf numFmtId="0" fontId="7" fillId="2" borderId="6" xfId="0" applyFont="1" applyFill="1" applyBorder="1"/>
    <xf numFmtId="0" fontId="7" fillId="2" borderId="7" xfId="0" applyFont="1" applyFill="1" applyBorder="1"/>
    <xf numFmtId="0" fontId="7" fillId="2" borderId="6" xfId="0" applyFont="1" applyFill="1" applyBorder="1" applyAlignment="1">
      <alignment horizontal="left"/>
    </xf>
    <xf numFmtId="0" fontId="7" fillId="2" borderId="7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0" fontId="7" fillId="0" borderId="0" xfId="0" applyFont="1"/>
    <xf numFmtId="0" fontId="7" fillId="0" borderId="0" xfId="0" applyFont="1" applyAlignment="1">
      <alignment wrapText="1"/>
    </xf>
    <xf numFmtId="0" fontId="6" fillId="0" borderId="0" xfId="0" applyFont="1"/>
    <xf numFmtId="0" fontId="7" fillId="0" borderId="0" xfId="0" applyFont="1" applyAlignment="1">
      <alignment vertical="top" wrapText="1"/>
    </xf>
    <xf numFmtId="0" fontId="7" fillId="2" borderId="9" xfId="0" applyFont="1" applyFill="1" applyBorder="1" applyAlignment="1">
      <alignment horizontal="left"/>
    </xf>
    <xf numFmtId="0" fontId="10" fillId="0" borderId="0" xfId="0" applyFont="1"/>
    <xf numFmtId="0" fontId="11" fillId="0" borderId="1" xfId="0" applyFont="1" applyBorder="1"/>
    <xf numFmtId="0" fontId="12" fillId="0" borderId="1" xfId="0" applyFont="1" applyBorder="1"/>
    <xf numFmtId="1" fontId="11" fillId="0" borderId="1" xfId="0" applyNumberFormat="1" applyFont="1" applyBorder="1" applyAlignment="1">
      <alignment horizontal="left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/>
    </xf>
    <xf numFmtId="0" fontId="13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vertical="justify"/>
    </xf>
    <xf numFmtId="0" fontId="14" fillId="0" borderId="0" xfId="0" applyFont="1" applyAlignment="1">
      <alignment wrapText="1"/>
    </xf>
    <xf numFmtId="1" fontId="2" fillId="0" borderId="1" xfId="0" applyNumberFormat="1" applyFont="1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</cellXfs>
  <cellStyles count="4">
    <cellStyle name="Bad 2" xfId="3" xr:uid="{9C64CE00-4143-4F79-B7FD-075966765B33}"/>
    <cellStyle name="Įprastas 2" xfId="1" xr:uid="{A9E02C80-AE7A-4119-999B-D9E683DDDC35}"/>
    <cellStyle name="Normal" xfId="0" builtinId="0"/>
    <cellStyle name="Normal 2" xfId="2" xr:uid="{E01B144E-648F-4F57-ACE8-3D6DBBC30B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50"/>
  <sheetViews>
    <sheetView tabSelected="1" zoomScale="70" zoomScaleNormal="70" workbookViewId="0">
      <selection activeCell="E49" sqref="E49"/>
    </sheetView>
  </sheetViews>
  <sheetFormatPr defaultColWidth="9.140625" defaultRowHeight="12.75" x14ac:dyDescent="0.2"/>
  <cols>
    <col min="1" max="1" width="6.28515625" style="4" customWidth="1"/>
    <col min="2" max="2" width="21.5703125" style="4" bestFit="1" customWidth="1"/>
    <col min="3" max="3" width="12" style="4" bestFit="1" customWidth="1"/>
    <col min="4" max="4" width="88.85546875" style="5" bestFit="1" customWidth="1"/>
    <col min="5" max="5" width="67.7109375" style="1" bestFit="1" customWidth="1"/>
    <col min="6" max="6" width="23.28515625" style="1" bestFit="1" customWidth="1"/>
    <col min="7" max="7" width="79.7109375" style="1" bestFit="1" customWidth="1"/>
    <col min="8" max="8" width="29.42578125" style="1" bestFit="1" customWidth="1"/>
    <col min="9" max="9" width="8.7109375" style="1" bestFit="1" customWidth="1"/>
    <col min="10" max="16384" width="9.140625" style="1"/>
  </cols>
  <sheetData>
    <row r="1" spans="1:13" ht="38.25" x14ac:dyDescent="0.2">
      <c r="G1" s="29" t="s">
        <v>93</v>
      </c>
    </row>
    <row r="2" spans="1:13" x14ac:dyDescent="0.2">
      <c r="E2" s="5"/>
    </row>
    <row r="3" spans="1:13" s="18" customFormat="1" ht="33" customHeight="1" x14ac:dyDescent="0.2">
      <c r="A3" s="17"/>
      <c r="B3" s="17"/>
      <c r="D3" s="19"/>
      <c r="E3" s="32" t="s">
        <v>26</v>
      </c>
      <c r="F3" s="32"/>
      <c r="G3" s="19"/>
      <c r="H3" s="17"/>
      <c r="I3" s="17"/>
      <c r="J3" s="17"/>
      <c r="K3" s="17"/>
      <c r="L3" s="17"/>
      <c r="M3" s="17"/>
    </row>
    <row r="4" spans="1:13" ht="15" customHeight="1" x14ac:dyDescent="0.2">
      <c r="D4" s="16"/>
      <c r="E4" s="31"/>
      <c r="F4" s="31"/>
      <c r="G4" s="16"/>
    </row>
    <row r="6" spans="1:13" s="3" customFormat="1" ht="25.15" customHeight="1" x14ac:dyDescent="0.25">
      <c r="A6" s="23" t="s">
        <v>0</v>
      </c>
      <c r="B6" s="23" t="s">
        <v>1</v>
      </c>
      <c r="C6" s="23" t="s">
        <v>2</v>
      </c>
      <c r="D6" s="23" t="s">
        <v>3</v>
      </c>
      <c r="E6" s="23" t="s">
        <v>4</v>
      </c>
      <c r="F6" s="23" t="s">
        <v>5</v>
      </c>
      <c r="G6" s="23" t="s">
        <v>6</v>
      </c>
      <c r="H6" s="23" t="s">
        <v>7</v>
      </c>
      <c r="I6" s="23" t="s">
        <v>8</v>
      </c>
      <c r="J6" s="2"/>
      <c r="K6" s="2"/>
    </row>
    <row r="7" spans="1:13" ht="15.2" customHeight="1" x14ac:dyDescent="0.25">
      <c r="A7" s="24">
        <v>1</v>
      </c>
      <c r="B7" s="24" t="s">
        <v>9</v>
      </c>
      <c r="C7" s="30" t="s">
        <v>10</v>
      </c>
      <c r="D7" s="22" t="s">
        <v>42</v>
      </c>
      <c r="E7" s="22" t="s">
        <v>27</v>
      </c>
      <c r="F7" s="22">
        <v>302902536</v>
      </c>
      <c r="G7" s="22" t="s">
        <v>28</v>
      </c>
      <c r="H7" s="25" t="s">
        <v>52</v>
      </c>
      <c r="I7" s="26"/>
    </row>
    <row r="8" spans="1:13" ht="15.2" customHeight="1" x14ac:dyDescent="0.25">
      <c r="A8" s="24">
        <v>2</v>
      </c>
      <c r="B8" s="24" t="s">
        <v>9</v>
      </c>
      <c r="C8" s="30" t="s">
        <v>10</v>
      </c>
      <c r="D8" s="5" t="s">
        <v>43</v>
      </c>
      <c r="E8" s="22" t="s">
        <v>29</v>
      </c>
      <c r="F8" s="22">
        <v>110590949</v>
      </c>
      <c r="G8" s="22" t="s">
        <v>30</v>
      </c>
      <c r="H8" s="25" t="s">
        <v>52</v>
      </c>
      <c r="I8" s="27"/>
    </row>
    <row r="9" spans="1:13" ht="15.2" customHeight="1" x14ac:dyDescent="0.25">
      <c r="A9" s="24">
        <v>3</v>
      </c>
      <c r="B9" s="24" t="s">
        <v>9</v>
      </c>
      <c r="C9" s="30" t="s">
        <v>10</v>
      </c>
      <c r="D9" s="22" t="s">
        <v>43</v>
      </c>
      <c r="E9" s="22" t="s">
        <v>29</v>
      </c>
      <c r="F9" s="22">
        <v>110590949</v>
      </c>
      <c r="G9" s="22" t="s">
        <v>31</v>
      </c>
      <c r="H9" s="25" t="s">
        <v>52</v>
      </c>
      <c r="I9" s="26"/>
    </row>
    <row r="10" spans="1:13" s="21" customFormat="1" ht="15.2" customHeight="1" x14ac:dyDescent="0.25">
      <c r="A10" s="24">
        <v>4</v>
      </c>
      <c r="B10" s="24" t="s">
        <v>9</v>
      </c>
      <c r="C10" s="30" t="s">
        <v>10</v>
      </c>
      <c r="D10" s="22" t="s">
        <v>44</v>
      </c>
      <c r="E10" s="22" t="s">
        <v>32</v>
      </c>
      <c r="F10" s="22">
        <v>125957810</v>
      </c>
      <c r="G10" s="22" t="s">
        <v>49</v>
      </c>
      <c r="H10" s="25" t="s">
        <v>52</v>
      </c>
      <c r="I10" s="26"/>
    </row>
    <row r="11" spans="1:13" ht="15" x14ac:dyDescent="0.25">
      <c r="A11" s="24">
        <v>5</v>
      </c>
      <c r="B11" s="24" t="s">
        <v>9</v>
      </c>
      <c r="C11" s="30" t="s">
        <v>10</v>
      </c>
      <c r="D11" s="22" t="s">
        <v>45</v>
      </c>
      <c r="E11" s="22" t="s">
        <v>33</v>
      </c>
      <c r="F11" s="22">
        <v>133698115</v>
      </c>
      <c r="G11" s="22" t="s">
        <v>34</v>
      </c>
      <c r="H11" s="25" t="s">
        <v>52</v>
      </c>
      <c r="I11" s="26"/>
    </row>
    <row r="12" spans="1:13" ht="15" x14ac:dyDescent="0.25">
      <c r="A12" s="24">
        <v>6</v>
      </c>
      <c r="B12" s="24" t="s">
        <v>9</v>
      </c>
      <c r="C12" s="30" t="s">
        <v>10</v>
      </c>
      <c r="D12" s="22" t="s">
        <v>46</v>
      </c>
      <c r="E12" s="22" t="s">
        <v>35</v>
      </c>
      <c r="F12" s="22">
        <v>300011843</v>
      </c>
      <c r="G12" s="22" t="s">
        <v>36</v>
      </c>
      <c r="H12" s="25" t="s">
        <v>52</v>
      </c>
      <c r="I12" s="26"/>
    </row>
    <row r="13" spans="1:13" ht="15" customHeight="1" x14ac:dyDescent="0.25">
      <c r="A13" s="24">
        <v>7</v>
      </c>
      <c r="B13" s="24" t="s">
        <v>9</v>
      </c>
      <c r="C13" s="30" t="s">
        <v>10</v>
      </c>
      <c r="D13" s="22" t="s">
        <v>12</v>
      </c>
      <c r="E13" s="22" t="s">
        <v>37</v>
      </c>
      <c r="F13" s="22">
        <v>300556854</v>
      </c>
      <c r="G13" s="22" t="s">
        <v>38</v>
      </c>
      <c r="H13" s="25" t="s">
        <v>52</v>
      </c>
      <c r="I13" s="26"/>
    </row>
    <row r="14" spans="1:13" ht="15" customHeight="1" x14ac:dyDescent="0.25">
      <c r="A14" s="24">
        <v>8</v>
      </c>
      <c r="B14" s="24" t="s">
        <v>9</v>
      </c>
      <c r="C14" s="30" t="s">
        <v>10</v>
      </c>
      <c r="D14" s="22" t="s">
        <v>12</v>
      </c>
      <c r="E14" s="22" t="s">
        <v>37</v>
      </c>
      <c r="F14" s="22">
        <v>300556854</v>
      </c>
      <c r="G14" s="22" t="s">
        <v>39</v>
      </c>
      <c r="H14" s="25" t="s">
        <v>52</v>
      </c>
      <c r="I14" s="26"/>
    </row>
    <row r="15" spans="1:13" ht="15" customHeight="1" x14ac:dyDescent="0.25">
      <c r="A15" s="24">
        <v>9</v>
      </c>
      <c r="B15" s="24" t="s">
        <v>9</v>
      </c>
      <c r="C15" s="30" t="s">
        <v>10</v>
      </c>
      <c r="D15" s="22" t="s">
        <v>50</v>
      </c>
      <c r="E15" s="22" t="s">
        <v>51</v>
      </c>
      <c r="F15" s="22">
        <v>168586873</v>
      </c>
      <c r="G15" s="22" t="s">
        <v>94</v>
      </c>
      <c r="H15" s="25" t="s">
        <v>52</v>
      </c>
      <c r="I15" s="26"/>
    </row>
    <row r="16" spans="1:13" ht="15.2" customHeight="1" x14ac:dyDescent="0.25">
      <c r="A16" s="24">
        <v>10</v>
      </c>
      <c r="B16" s="24" t="s">
        <v>9</v>
      </c>
      <c r="C16" s="30" t="s">
        <v>10</v>
      </c>
      <c r="D16" s="22" t="s">
        <v>48</v>
      </c>
      <c r="E16" s="22" t="s">
        <v>40</v>
      </c>
      <c r="F16" s="22">
        <v>302609782</v>
      </c>
      <c r="G16" s="22" t="s">
        <v>41</v>
      </c>
      <c r="H16" s="25" t="s">
        <v>52</v>
      </c>
      <c r="I16" s="26"/>
    </row>
    <row r="17" spans="1:9" ht="15.2" customHeight="1" x14ac:dyDescent="0.25">
      <c r="A17" s="24">
        <v>11</v>
      </c>
      <c r="B17" s="24" t="s">
        <v>16</v>
      </c>
      <c r="C17" s="30" t="s">
        <v>10</v>
      </c>
      <c r="D17" s="22" t="s">
        <v>18</v>
      </c>
      <c r="E17" s="22" t="s">
        <v>53</v>
      </c>
      <c r="F17" s="22">
        <v>302843504</v>
      </c>
      <c r="G17" s="22" t="s">
        <v>54</v>
      </c>
      <c r="H17" s="25" t="s">
        <v>52</v>
      </c>
      <c r="I17" s="22"/>
    </row>
    <row r="18" spans="1:9" ht="15.2" customHeight="1" x14ac:dyDescent="0.25">
      <c r="A18" s="24">
        <v>12</v>
      </c>
      <c r="B18" s="24" t="s">
        <v>16</v>
      </c>
      <c r="C18" s="30" t="s">
        <v>10</v>
      </c>
      <c r="D18" s="22" t="s">
        <v>12</v>
      </c>
      <c r="E18" s="22" t="s">
        <v>37</v>
      </c>
      <c r="F18" s="22">
        <v>300556854</v>
      </c>
      <c r="G18" s="22" t="s">
        <v>55</v>
      </c>
      <c r="H18" s="25" t="s">
        <v>52</v>
      </c>
      <c r="I18" s="22"/>
    </row>
    <row r="19" spans="1:9" ht="15.2" customHeight="1" x14ac:dyDescent="0.25">
      <c r="A19" s="24">
        <v>13</v>
      </c>
      <c r="B19" s="24" t="s">
        <v>16</v>
      </c>
      <c r="C19" s="30" t="s">
        <v>10</v>
      </c>
      <c r="D19" s="22" t="s">
        <v>47</v>
      </c>
      <c r="E19" s="22" t="s">
        <v>56</v>
      </c>
      <c r="F19" s="22">
        <v>166445258</v>
      </c>
      <c r="G19" s="22" t="s">
        <v>57</v>
      </c>
      <c r="H19" s="25" t="s">
        <v>52</v>
      </c>
      <c r="I19" s="22"/>
    </row>
    <row r="20" spans="1:9" ht="15.2" customHeight="1" x14ac:dyDescent="0.25">
      <c r="A20" s="24">
        <v>14</v>
      </c>
      <c r="B20" s="24" t="s">
        <v>16</v>
      </c>
      <c r="C20" s="30" t="s">
        <v>10</v>
      </c>
      <c r="D20" s="22" t="s">
        <v>58</v>
      </c>
      <c r="E20" s="22" t="s">
        <v>59</v>
      </c>
      <c r="F20" s="22">
        <v>300097027</v>
      </c>
      <c r="G20" s="22" t="s">
        <v>60</v>
      </c>
      <c r="H20" s="25" t="s">
        <v>52</v>
      </c>
      <c r="I20" s="22"/>
    </row>
    <row r="21" spans="1:9" ht="15.2" customHeight="1" x14ac:dyDescent="0.25">
      <c r="A21" s="24">
        <v>15</v>
      </c>
      <c r="B21" s="24" t="s">
        <v>16</v>
      </c>
      <c r="C21" s="30" t="s">
        <v>10</v>
      </c>
      <c r="D21" s="22" t="s">
        <v>44</v>
      </c>
      <c r="E21" s="22" t="s">
        <v>61</v>
      </c>
      <c r="F21" s="22">
        <v>152680118</v>
      </c>
      <c r="G21" s="22" t="s">
        <v>62</v>
      </c>
      <c r="H21" s="25" t="s">
        <v>52</v>
      </c>
      <c r="I21" s="26"/>
    </row>
    <row r="22" spans="1:9" ht="15.2" customHeight="1" x14ac:dyDescent="0.25">
      <c r="A22" s="24">
        <v>16</v>
      </c>
      <c r="B22" s="24" t="s">
        <v>16</v>
      </c>
      <c r="C22" s="30" t="s">
        <v>10</v>
      </c>
      <c r="D22" s="22" t="s">
        <v>44</v>
      </c>
      <c r="E22" s="22" t="s">
        <v>63</v>
      </c>
      <c r="F22" s="22">
        <v>303410922</v>
      </c>
      <c r="G22" s="22" t="s">
        <v>64</v>
      </c>
      <c r="H22" s="25" t="s">
        <v>52</v>
      </c>
      <c r="I22" s="26"/>
    </row>
    <row r="23" spans="1:9" ht="15.2" customHeight="1" x14ac:dyDescent="0.25">
      <c r="A23" s="24">
        <v>17</v>
      </c>
      <c r="B23" s="24" t="s">
        <v>16</v>
      </c>
      <c r="C23" s="30" t="s">
        <v>10</v>
      </c>
      <c r="D23" s="22" t="s">
        <v>44</v>
      </c>
      <c r="E23" s="22" t="s">
        <v>63</v>
      </c>
      <c r="F23" s="22">
        <v>303410922</v>
      </c>
      <c r="G23" s="22" t="s">
        <v>65</v>
      </c>
      <c r="H23" s="25" t="s">
        <v>52</v>
      </c>
      <c r="I23" s="22"/>
    </row>
    <row r="24" spans="1:9" ht="15.2" customHeight="1" x14ac:dyDescent="0.25">
      <c r="A24" s="24">
        <v>18</v>
      </c>
      <c r="B24" s="24" t="s">
        <v>16</v>
      </c>
      <c r="C24" s="30" t="s">
        <v>10</v>
      </c>
      <c r="D24" s="22" t="s">
        <v>14</v>
      </c>
      <c r="E24" s="22" t="s">
        <v>66</v>
      </c>
      <c r="F24" s="22">
        <v>304813634</v>
      </c>
      <c r="G24" s="22" t="s">
        <v>67</v>
      </c>
      <c r="H24" s="25" t="s">
        <v>52</v>
      </c>
      <c r="I24" s="22"/>
    </row>
    <row r="25" spans="1:9" ht="15.2" customHeight="1" x14ac:dyDescent="0.25">
      <c r="A25" s="24">
        <v>19</v>
      </c>
      <c r="B25" s="24" t="s">
        <v>16</v>
      </c>
      <c r="C25" s="30" t="s">
        <v>10</v>
      </c>
      <c r="D25" s="22" t="s">
        <v>68</v>
      </c>
      <c r="E25" s="22" t="s">
        <v>69</v>
      </c>
      <c r="F25" s="22">
        <v>157536164</v>
      </c>
      <c r="G25" s="22" t="s">
        <v>70</v>
      </c>
      <c r="H25" s="25" t="s">
        <v>52</v>
      </c>
      <c r="I25" s="26"/>
    </row>
    <row r="26" spans="1:9" ht="15" customHeight="1" x14ac:dyDescent="0.25">
      <c r="A26" s="24">
        <v>20</v>
      </c>
      <c r="B26" s="24" t="s">
        <v>16</v>
      </c>
      <c r="C26" s="30" t="s">
        <v>10</v>
      </c>
      <c r="D26" s="22" t="s">
        <v>15</v>
      </c>
      <c r="E26" s="22" t="s">
        <v>71</v>
      </c>
      <c r="F26" s="22">
        <v>157647684</v>
      </c>
      <c r="G26" s="22" t="s">
        <v>72</v>
      </c>
      <c r="H26" s="25" t="s">
        <v>52</v>
      </c>
      <c r="I26" s="26"/>
    </row>
    <row r="27" spans="1:9" ht="15" x14ac:dyDescent="0.25">
      <c r="A27" s="24">
        <v>21</v>
      </c>
      <c r="B27" s="24" t="s">
        <v>16</v>
      </c>
      <c r="C27" s="30" t="s">
        <v>10</v>
      </c>
      <c r="D27" s="28" t="s">
        <v>58</v>
      </c>
      <c r="E27" s="22" t="s">
        <v>73</v>
      </c>
      <c r="F27" s="22">
        <v>304855042</v>
      </c>
      <c r="G27" s="22" t="s">
        <v>74</v>
      </c>
      <c r="H27" s="25" t="s">
        <v>52</v>
      </c>
      <c r="I27" s="22"/>
    </row>
    <row r="28" spans="1:9" ht="15" x14ac:dyDescent="0.25">
      <c r="A28" s="24">
        <v>22</v>
      </c>
      <c r="B28" s="24" t="s">
        <v>16</v>
      </c>
      <c r="C28" s="30" t="s">
        <v>10</v>
      </c>
      <c r="D28" s="28" t="s">
        <v>75</v>
      </c>
      <c r="E28" s="22" t="s">
        <v>76</v>
      </c>
      <c r="F28" s="22">
        <v>179744787</v>
      </c>
      <c r="G28" s="22" t="s">
        <v>77</v>
      </c>
      <c r="H28" s="25" t="s">
        <v>52</v>
      </c>
      <c r="I28" s="22"/>
    </row>
    <row r="29" spans="1:9" ht="15" x14ac:dyDescent="0.25">
      <c r="A29" s="24">
        <v>23</v>
      </c>
      <c r="B29" s="24" t="s">
        <v>16</v>
      </c>
      <c r="C29" s="30" t="s">
        <v>10</v>
      </c>
      <c r="D29" s="28" t="s">
        <v>75</v>
      </c>
      <c r="E29" s="22" t="s">
        <v>76</v>
      </c>
      <c r="F29" s="22">
        <v>179744787</v>
      </c>
      <c r="G29" s="22" t="s">
        <v>78</v>
      </c>
      <c r="H29" s="25" t="s">
        <v>52</v>
      </c>
      <c r="I29" s="22"/>
    </row>
    <row r="30" spans="1:9" ht="15" x14ac:dyDescent="0.25">
      <c r="A30" s="24">
        <v>24</v>
      </c>
      <c r="B30" s="24" t="s">
        <v>16</v>
      </c>
      <c r="C30" s="30" t="s">
        <v>10</v>
      </c>
      <c r="D30" s="28" t="s">
        <v>75</v>
      </c>
      <c r="E30" s="22" t="s">
        <v>76</v>
      </c>
      <c r="F30" s="22">
        <v>179744787</v>
      </c>
      <c r="G30" s="22" t="s">
        <v>79</v>
      </c>
      <c r="H30" s="25" t="s">
        <v>52</v>
      </c>
      <c r="I30" s="22"/>
    </row>
    <row r="31" spans="1:9" ht="15" x14ac:dyDescent="0.25">
      <c r="A31" s="24">
        <v>25</v>
      </c>
      <c r="B31" s="24" t="s">
        <v>16</v>
      </c>
      <c r="C31" s="30" t="s">
        <v>10</v>
      </c>
      <c r="D31" s="28" t="s">
        <v>15</v>
      </c>
      <c r="E31" s="22" t="s">
        <v>80</v>
      </c>
      <c r="F31" s="22">
        <v>303233888</v>
      </c>
      <c r="G31" s="22" t="s">
        <v>81</v>
      </c>
      <c r="H31" s="25" t="s">
        <v>52</v>
      </c>
      <c r="I31" s="22"/>
    </row>
    <row r="32" spans="1:9" s="21" customFormat="1" ht="15" x14ac:dyDescent="0.25">
      <c r="A32" s="24">
        <v>26</v>
      </c>
      <c r="B32" s="24" t="s">
        <v>16</v>
      </c>
      <c r="C32" s="30" t="s">
        <v>10</v>
      </c>
      <c r="D32" s="28" t="s">
        <v>45</v>
      </c>
      <c r="E32" s="22" t="s">
        <v>82</v>
      </c>
      <c r="F32" s="22">
        <v>168007130</v>
      </c>
      <c r="G32" s="22" t="s">
        <v>83</v>
      </c>
      <c r="H32" s="25" t="s">
        <v>52</v>
      </c>
      <c r="I32" s="22"/>
    </row>
    <row r="33" spans="1:9" ht="15" x14ac:dyDescent="0.25">
      <c r="A33" s="24">
        <v>27</v>
      </c>
      <c r="B33" s="24" t="s">
        <v>16</v>
      </c>
      <c r="C33" s="30" t="s">
        <v>10</v>
      </c>
      <c r="D33" s="28" t="s">
        <v>13</v>
      </c>
      <c r="E33" s="22" t="s">
        <v>84</v>
      </c>
      <c r="F33" s="22">
        <v>173856167</v>
      </c>
      <c r="G33" s="22" t="s">
        <v>85</v>
      </c>
      <c r="H33" s="25" t="s">
        <v>52</v>
      </c>
      <c r="I33" s="22"/>
    </row>
    <row r="34" spans="1:9" ht="15" x14ac:dyDescent="0.25">
      <c r="A34" s="24">
        <v>28</v>
      </c>
      <c r="B34" s="24" t="s">
        <v>16</v>
      </c>
      <c r="C34" s="30" t="s">
        <v>10</v>
      </c>
      <c r="D34" s="28" t="s">
        <v>17</v>
      </c>
      <c r="E34" s="22" t="s">
        <v>86</v>
      </c>
      <c r="F34" s="22">
        <v>174286439</v>
      </c>
      <c r="G34" s="22" t="s">
        <v>87</v>
      </c>
      <c r="H34" s="25" t="s">
        <v>52</v>
      </c>
      <c r="I34" s="22"/>
    </row>
    <row r="35" spans="1:9" ht="15" x14ac:dyDescent="0.25">
      <c r="A35" s="24">
        <v>29</v>
      </c>
      <c r="B35" s="24" t="s">
        <v>16</v>
      </c>
      <c r="C35" s="30" t="s">
        <v>10</v>
      </c>
      <c r="D35" s="28" t="s">
        <v>88</v>
      </c>
      <c r="E35" s="22" t="s">
        <v>89</v>
      </c>
      <c r="F35" s="22">
        <v>111538834</v>
      </c>
      <c r="G35" s="22" t="s">
        <v>90</v>
      </c>
      <c r="H35" s="25" t="s">
        <v>52</v>
      </c>
      <c r="I35" s="22"/>
    </row>
    <row r="36" spans="1:9" ht="15" x14ac:dyDescent="0.25">
      <c r="A36" s="24">
        <v>30</v>
      </c>
      <c r="B36" s="24" t="s">
        <v>16</v>
      </c>
      <c r="C36" s="30" t="s">
        <v>10</v>
      </c>
      <c r="D36" s="22" t="s">
        <v>11</v>
      </c>
      <c r="E36" s="22" t="s">
        <v>91</v>
      </c>
      <c r="F36" s="22">
        <v>122639457</v>
      </c>
      <c r="G36" s="22" t="s">
        <v>92</v>
      </c>
      <c r="H36" s="25" t="s">
        <v>52</v>
      </c>
      <c r="I36" s="22"/>
    </row>
    <row r="37" spans="1:9" ht="13.5" thickBot="1" x14ac:dyDescent="0.25"/>
    <row r="38" spans="1:9" ht="13.5" thickBot="1" x14ac:dyDescent="0.25">
      <c r="H38" s="9" t="s">
        <v>19</v>
      </c>
      <c r="I38" s="10"/>
    </row>
    <row r="39" spans="1:9" x14ac:dyDescent="0.2">
      <c r="H39" s="11" t="s">
        <v>20</v>
      </c>
      <c r="I39" s="13">
        <f>$I$47+$I$43</f>
        <v>30</v>
      </c>
    </row>
    <row r="40" spans="1:9" x14ac:dyDescent="0.2">
      <c r="H40" s="12" t="s">
        <v>21</v>
      </c>
      <c r="I40" s="14">
        <f>I44+I48</f>
        <v>30</v>
      </c>
    </row>
    <row r="41" spans="1:9" x14ac:dyDescent="0.2">
      <c r="H41" s="12" t="s">
        <v>22</v>
      </c>
      <c r="I41" s="14">
        <f>$I$49+$I$45</f>
        <v>0</v>
      </c>
    </row>
    <row r="42" spans="1:9" ht="13.5" thickBot="1" x14ac:dyDescent="0.25">
      <c r="H42" s="6" t="s">
        <v>23</v>
      </c>
      <c r="I42" s="7">
        <f>$I$50+$I$46</f>
        <v>0</v>
      </c>
    </row>
    <row r="43" spans="1:9" x14ac:dyDescent="0.2">
      <c r="H43" s="11" t="s">
        <v>24</v>
      </c>
      <c r="I43" s="15">
        <f>COUNTIF($B:$B,"Rytų regiono skyrius")</f>
        <v>10</v>
      </c>
    </row>
    <row r="44" spans="1:9" x14ac:dyDescent="0.2">
      <c r="H44" s="12" t="s">
        <v>21</v>
      </c>
      <c r="I44" s="14">
        <f>COUNTIFS($B:$B,"Rytų regiono skyrius",C:C,"Didelė rizika")</f>
        <v>10</v>
      </c>
    </row>
    <row r="45" spans="1:9" x14ac:dyDescent="0.2">
      <c r="H45" s="12" t="s">
        <v>22</v>
      </c>
      <c r="I45" s="14">
        <f>COUNTIFS($B:$B,"Rytų regiono skyrius",$C:$C,"Vidutinė rizika")</f>
        <v>0</v>
      </c>
    </row>
    <row r="46" spans="1:9" ht="13.5" thickBot="1" x14ac:dyDescent="0.25">
      <c r="H46" s="8" t="s">
        <v>23</v>
      </c>
      <c r="I46" s="14">
        <f>COUNTIFS($B:$B,"Rytų regiono skyrius",$C:$C,"Maža rizika")</f>
        <v>0</v>
      </c>
    </row>
    <row r="47" spans="1:9" x14ac:dyDescent="0.2">
      <c r="H47" s="11" t="s">
        <v>25</v>
      </c>
      <c r="I47" s="13">
        <f>COUNTIF($B:$B,"Vakarų regiono skyrius")</f>
        <v>20</v>
      </c>
    </row>
    <row r="48" spans="1:9" x14ac:dyDescent="0.2">
      <c r="H48" s="12" t="s">
        <v>21</v>
      </c>
      <c r="I48" s="14">
        <f>COUNTIFS($B:$B,"Vakarų regiono skyrius",$C:$C,"Didelė rizika")</f>
        <v>20</v>
      </c>
    </row>
    <row r="49" spans="8:9" x14ac:dyDescent="0.2">
      <c r="H49" s="12" t="s">
        <v>22</v>
      </c>
      <c r="I49" s="14">
        <f>COUNTIFS($B:$B,"Vakarų regiono skyrius",$C:$C,"Vidutinė rizika")</f>
        <v>0</v>
      </c>
    </row>
    <row r="50" spans="8:9" ht="13.5" thickBot="1" x14ac:dyDescent="0.25">
      <c r="H50" s="8" t="s">
        <v>23</v>
      </c>
      <c r="I50" s="20">
        <f>COUNTIFS($B:$B,"Vakarų regiono skyrius",$C:$C,"Maža rizika")</f>
        <v>0</v>
      </c>
    </row>
  </sheetData>
  <mergeCells count="2">
    <mergeCell ref="E4:F4"/>
    <mergeCell ref="E3:F3"/>
  </mergeCells>
  <phoneticPr fontId="5" type="noConversion"/>
  <pageMargins left="0.25" right="0.25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798616e-370f-456b-acfb-b82f369a9eb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AA6A4FE144E9224EB283914A563328BB" ma:contentTypeVersion="14" ma:contentTypeDescription="Kurkite naują dokumentą." ma:contentTypeScope="" ma:versionID="ab39be05ca536598dc24659aa057dff6">
  <xsd:schema xmlns:xsd="http://www.w3.org/2001/XMLSchema" xmlns:xs="http://www.w3.org/2001/XMLSchema" xmlns:p="http://schemas.microsoft.com/office/2006/metadata/properties" xmlns:ns3="5798616e-370f-456b-acfb-b82f369a9eb1" xmlns:ns4="70800535-0be1-4f7f-a62a-2624dc2c6f1c" targetNamespace="http://schemas.microsoft.com/office/2006/metadata/properties" ma:root="true" ma:fieldsID="f854facbac13d166803c6ad72b74f23a" ns3:_="" ns4:_="">
    <xsd:import namespace="5798616e-370f-456b-acfb-b82f369a9eb1"/>
    <xsd:import namespace="70800535-0be1-4f7f-a62a-2624dc2c6f1c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8616e-370f-456b-acfb-b82f369a9eb1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9" nillable="true" ma:displayName="_activity" ma:hidden="true" ma:internalName="_activity">
      <xsd:simpleType>
        <xsd:restriction base="dms:Note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800535-0be1-4f7f-a62a-2624dc2c6f1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Bendrinimo užuominos maiš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7D452C-E922-43F8-8437-998D1CAF5983}">
  <ds:schemaRefs>
    <ds:schemaRef ds:uri="http://schemas.microsoft.com/office/2006/metadata/properties"/>
    <ds:schemaRef ds:uri="http://schemas.microsoft.com/office/infopath/2007/PartnerControls"/>
    <ds:schemaRef ds:uri="5798616e-370f-456b-acfb-b82f369a9eb1"/>
  </ds:schemaRefs>
</ds:datastoreItem>
</file>

<file path=customXml/itemProps2.xml><?xml version="1.0" encoding="utf-8"?>
<ds:datastoreItem xmlns:ds="http://schemas.openxmlformats.org/officeDocument/2006/customXml" ds:itemID="{E5F92F68-5542-4424-BA2A-BD6F4ACFCA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045180-7F41-4220-A13B-F728C4CEDD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98616e-370f-456b-acfb-b82f369a9eb1"/>
    <ds:schemaRef ds:uri="70800535-0be1-4f7f-a62a-2624dc2c6f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bce49ad-6e13-4667-9698-89b6274ba9f6}" enabled="0" method="" siteId="{7bce49ad-6e13-4667-9698-89b6274ba9f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Dovilė Dauginė</dc:creator>
  <cp:keywords/>
  <dc:description/>
  <cp:lastModifiedBy>Dovilė Dauginė</cp:lastModifiedBy>
  <cp:revision/>
  <dcterms:created xsi:type="dcterms:W3CDTF">2023-12-19T06:55:47Z</dcterms:created>
  <dcterms:modified xsi:type="dcterms:W3CDTF">2025-11-10T08:15:11Z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0x010100AA6A4FE144E9224EB283914A563328BB</vt:lpwstr>
  </property>
</Properties>
</file>