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kmin-my.sharepoint.com/personal/rokas_naujokas_metrinsp_lt/Documents/Desktop/"/>
    </mc:Choice>
  </mc:AlternateContent>
  <xr:revisionPtr revIDLastSave="28" documentId="8_{D620183E-D35A-40AB-9464-040F3D27B311}" xr6:coauthVersionLast="47" xr6:coauthVersionMax="47" xr10:uidLastSave="{03B5C8C4-8678-4F0F-8F1D-80FC497015D6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Sheet1!$A$6:$I$13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4" i="1"/>
  <c r="I23" i="1"/>
  <c r="I26" i="1" l="1"/>
  <c r="I25" i="1"/>
  <c r="I30" i="1"/>
  <c r="I29" i="1"/>
  <c r="I28" i="1"/>
  <c r="I20" i="1" s="1"/>
  <c r="I19" i="1"/>
  <c r="I21" i="1" l="1"/>
  <c r="I22" i="1"/>
</calcChain>
</file>

<file path=xl/sharedStrings.xml><?xml version="1.0" encoding="utf-8"?>
<sst xmlns="http://schemas.openxmlformats.org/spreadsheetml/2006/main" count="84" uniqueCount="49">
  <si>
    <t>Eil. Nr.</t>
  </si>
  <si>
    <t>Skyrius</t>
  </si>
  <si>
    <t>Rizika</t>
  </si>
  <si>
    <t>Ekonominės veiklos rūšis pagal EVRK 2 RED</t>
  </si>
  <si>
    <t>Ūkio subjekto pavadinimas</t>
  </si>
  <si>
    <t>Ūkio subjekto kodas (JAR)</t>
  </si>
  <si>
    <t>Ūkio subjekto adresas (JAR)</t>
  </si>
  <si>
    <t>Numatomas patikrinimo mėnuo</t>
  </si>
  <si>
    <t>Pastabos</t>
  </si>
  <si>
    <t>Rytų regiono skyrius</t>
  </si>
  <si>
    <t>Didelė rizika</t>
  </si>
  <si>
    <t>Vakarų regiono skyrius</t>
  </si>
  <si>
    <t>Bendras patikrinimų skaičius</t>
  </si>
  <si>
    <t>Viso</t>
  </si>
  <si>
    <t>Didelės rizikos</t>
  </si>
  <si>
    <t>Vidutinės rizikos</t>
  </si>
  <si>
    <t>Mažos rizikos</t>
  </si>
  <si>
    <t>Rytai</t>
  </si>
  <si>
    <t>Vakarai</t>
  </si>
  <si>
    <t>Lietuvos metrologijos inspekcijos  patikrinimų atrankos rizikų vertinimo darbo grupės I ketrvičio papildymas patikrinimų planui apskaičiuotų  prižiūrimų ūkio subjektų rizikingumo reikšmių sąrašas</t>
  </si>
  <si>
    <t>Uždarosios akcinės bendrovės "LITESKO" filialas "Biržų šiluma"</t>
  </si>
  <si>
    <t>Komunalinės paslaugos</t>
  </si>
  <si>
    <t>Biržai, Rotušės g. 20A, LT-41137</t>
  </si>
  <si>
    <t>Vandens surinkimas, valymas ir tiekimas</t>
  </si>
  <si>
    <t>Akcinė bendrovė "KLAIPĖDOS VANDUO"</t>
  </si>
  <si>
    <t xml:space="preserve">Klaipėdos apskr. Klaipėdos miesto sav. Klaipėdos m. Ryšininkų g. 11 </t>
  </si>
  <si>
    <t>Rietavo komunalinis ūkis, UAB</t>
  </si>
  <si>
    <t>Rietavo sav., Rietavo sen., Vatušių k., Kvėdarnos g. 4, LT-90307</t>
  </si>
  <si>
    <t>Kazlų Rūdos energija, UAB</t>
  </si>
  <si>
    <t>Kazlų Rūda, S. Daukanto g. 19-2B, LT-69430</t>
  </si>
  <si>
    <t>Šildymas, įrenginiai</t>
  </si>
  <si>
    <t>Enefit Wind, UAB</t>
  </si>
  <si>
    <t>Energetika</t>
  </si>
  <si>
    <t>Klaipėdos g. 1, Mockių k., Kintų sen., 99356 Šilutės r. sav.</t>
  </si>
  <si>
    <t>UAB "Vindas"</t>
  </si>
  <si>
    <t>Rotulių k., Jurbarkų sen., Jurbarko r. sav.</t>
  </si>
  <si>
    <t>Statybininkų g. 57, Venta, 85305 Akmenės r. sav.</t>
  </si>
  <si>
    <t>Vaidva, UAB</t>
  </si>
  <si>
    <t>Griovimas, gręžimas</t>
  </si>
  <si>
    <t>Vasaris - Kovas</t>
  </si>
  <si>
    <t>Garo tiekimas</t>
  </si>
  <si>
    <t>Uždaroji akcinė bendrovė "KLAIPĖDOS UGNĖ"</t>
  </si>
  <si>
    <t>Svajonės g. 30, LT-94101 Klaipėda</t>
  </si>
  <si>
    <t>Marijampolės sav., Marijampolė, Geležinkelio g. 3</t>
  </si>
  <si>
    <t>Uždaroji akcinė bendrovė "Didma"</t>
  </si>
  <si>
    <t>Birutės g. 8A, Vilkaviškis LT70145</t>
  </si>
  <si>
    <t>Garo tiekimas ir oro kondicionavimas</t>
  </si>
  <si>
    <t>Uždaroji akcinė bendrovė "Vilkaviškio šilumos tinklai"</t>
  </si>
  <si>
    <t>PATVIRTINTA
Lietuvos metrologijos inspekcijos viršininko 
2026 m. vasario 12 įsakymu   Nr.11V-27-(1.2E)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</si>
</sst>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9"/>
      <name val="Times New Roman"/>
      <family val="1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3" borderId="0" applyNumberFormat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justify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/>
    <xf numFmtId="0" fontId="7" fillId="2" borderId="4" xfId="0" applyFont="1" applyFill="1" applyBorder="1" applyAlignment="1">
      <alignment horizontal="right"/>
    </xf>
    <xf numFmtId="0" fontId="2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vertical="top" wrapText="1"/>
    </xf>
    <xf numFmtId="0" fontId="7" fillId="2" borderId="9" xfId="0" applyFont="1" applyFill="1" applyBorder="1" applyAlignment="1">
      <alignment horizontal="left"/>
    </xf>
    <xf numFmtId="0" fontId="10" fillId="0" borderId="0" xfId="0" applyFont="1"/>
    <xf numFmtId="0" fontId="11" fillId="0" borderId="1" xfId="0" applyFont="1" applyBorder="1"/>
    <xf numFmtId="0" fontId="12" fillId="0" borderId="1" xfId="0" applyFont="1" applyBorder="1"/>
    <xf numFmtId="1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left"/>
    </xf>
    <xf numFmtId="0" fontId="15" fillId="0" borderId="1" xfId="0" applyFont="1" applyBorder="1"/>
    <xf numFmtId="0" fontId="16" fillId="0" borderId="1" xfId="0" applyFont="1" applyBorder="1"/>
    <xf numFmtId="0" fontId="14" fillId="0" borderId="0" xfId="0" applyFont="1" applyAlignment="1">
      <alignment wrapText="1"/>
    </xf>
    <xf numFmtId="1" fontId="2" fillId="0" borderId="10" xfId="0" applyNumberFormat="1" applyFont="1" applyBorder="1" applyAlignment="1">
      <alignment horizontal="left"/>
    </xf>
    <xf numFmtId="0" fontId="11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4">
    <cellStyle name="Bad 2" xfId="3" xr:uid="{9C64CE00-4143-4F79-B7FD-075966765B33}"/>
    <cellStyle name="Įprastas 2" xfId="1" xr:uid="{A9E02C80-AE7A-4119-999B-D9E683DDDC35}"/>
    <cellStyle name="Normal" xfId="0" builtinId="0"/>
    <cellStyle name="Normal 2" xfId="2" xr:uid="{E01B144E-648F-4F57-ACE8-3D6DBBC30B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0"/>
  <sheetViews>
    <sheetView tabSelected="1" topLeftCell="D1" zoomScale="70" zoomScaleNormal="70" workbookViewId="0">
      <selection activeCell="E4" sqref="D3:F4"/>
    </sheetView>
  </sheetViews>
  <sheetFormatPr defaultColWidth="9.109375" defaultRowHeight="13.2" x14ac:dyDescent="0.25"/>
  <cols>
    <col min="1" max="1" width="6.33203125" style="4" customWidth="1"/>
    <col min="2" max="2" width="21.5546875" style="4" bestFit="1" customWidth="1"/>
    <col min="3" max="3" width="12" style="4" bestFit="1" customWidth="1"/>
    <col min="4" max="4" width="88.88671875" style="5" bestFit="1" customWidth="1"/>
    <col min="5" max="5" width="67.6640625" style="1" bestFit="1" customWidth="1"/>
    <col min="6" max="6" width="23.33203125" style="1" bestFit="1" customWidth="1"/>
    <col min="7" max="7" width="79.6640625" style="1" bestFit="1" customWidth="1"/>
    <col min="8" max="8" width="29.44140625" style="1" bestFit="1" customWidth="1"/>
    <col min="9" max="9" width="8.6640625" style="1" bestFit="1" customWidth="1"/>
    <col min="10" max="16384" width="9.109375" style="1"/>
  </cols>
  <sheetData>
    <row r="1" spans="1:13" ht="39.6" x14ac:dyDescent="0.25">
      <c r="G1" s="31" t="s">
        <v>48</v>
      </c>
    </row>
    <row r="2" spans="1:13" x14ac:dyDescent="0.25">
      <c r="E2" s="5"/>
    </row>
    <row r="3" spans="1:13" s="18" customFormat="1" ht="33" customHeight="1" x14ac:dyDescent="0.25">
      <c r="A3" s="17"/>
      <c r="B3" s="17"/>
      <c r="D3" s="19"/>
      <c r="E3" s="35" t="s">
        <v>19</v>
      </c>
      <c r="F3" s="35"/>
      <c r="G3" s="19"/>
      <c r="H3" s="17"/>
      <c r="I3" s="17"/>
      <c r="J3" s="17"/>
      <c r="K3" s="17"/>
      <c r="L3" s="17"/>
      <c r="M3" s="17"/>
    </row>
    <row r="4" spans="1:13" ht="15" customHeight="1" x14ac:dyDescent="0.25">
      <c r="D4" s="16"/>
      <c r="E4" s="34"/>
      <c r="F4" s="34"/>
      <c r="G4" s="16"/>
    </row>
    <row r="6" spans="1:13" s="3" customFormat="1" ht="25.2" customHeight="1" x14ac:dyDescent="0.3">
      <c r="A6" s="23" t="s">
        <v>0</v>
      </c>
      <c r="B6" s="23" t="s">
        <v>1</v>
      </c>
      <c r="C6" s="23" t="s">
        <v>2</v>
      </c>
      <c r="D6" s="23" t="s">
        <v>3</v>
      </c>
      <c r="E6" s="23" t="s">
        <v>4</v>
      </c>
      <c r="F6" s="23" t="s">
        <v>5</v>
      </c>
      <c r="G6" s="23" t="s">
        <v>6</v>
      </c>
      <c r="H6" s="23" t="s">
        <v>7</v>
      </c>
      <c r="I6" s="23" t="s">
        <v>8</v>
      </c>
      <c r="J6" s="2"/>
      <c r="K6" s="2"/>
    </row>
    <row r="7" spans="1:13" ht="15.15" customHeight="1" x14ac:dyDescent="0.3">
      <c r="A7" s="24">
        <v>1</v>
      </c>
      <c r="B7" s="24" t="s">
        <v>9</v>
      </c>
      <c r="C7" s="28" t="s">
        <v>10</v>
      </c>
      <c r="D7" s="22" t="s">
        <v>21</v>
      </c>
      <c r="E7" s="22" t="s">
        <v>20</v>
      </c>
      <c r="F7" s="22">
        <v>110893355</v>
      </c>
      <c r="G7" s="22" t="s">
        <v>22</v>
      </c>
      <c r="H7" s="25" t="s">
        <v>39</v>
      </c>
      <c r="I7" s="26"/>
    </row>
    <row r="8" spans="1:13" ht="15.15" customHeight="1" x14ac:dyDescent="0.3">
      <c r="A8" s="24">
        <v>2</v>
      </c>
      <c r="B8" s="24" t="s">
        <v>11</v>
      </c>
      <c r="C8" s="28" t="s">
        <v>10</v>
      </c>
      <c r="D8" s="29" t="s">
        <v>23</v>
      </c>
      <c r="E8" s="29" t="s">
        <v>24</v>
      </c>
      <c r="F8" s="29">
        <v>140089260</v>
      </c>
      <c r="G8" s="29" t="s">
        <v>25</v>
      </c>
      <c r="H8" s="25" t="s">
        <v>39</v>
      </c>
      <c r="I8" s="27"/>
    </row>
    <row r="9" spans="1:13" ht="15.15" customHeight="1" x14ac:dyDescent="0.3">
      <c r="A9" s="24">
        <v>3</v>
      </c>
      <c r="B9" s="24" t="s">
        <v>11</v>
      </c>
      <c r="C9" s="28" t="s">
        <v>10</v>
      </c>
      <c r="D9" s="22" t="s">
        <v>21</v>
      </c>
      <c r="E9" s="22" t="s">
        <v>26</v>
      </c>
      <c r="F9" s="22">
        <v>171668992</v>
      </c>
      <c r="G9" s="22" t="s">
        <v>27</v>
      </c>
      <c r="H9" s="25" t="s">
        <v>39</v>
      </c>
      <c r="I9" s="26"/>
    </row>
    <row r="10" spans="1:13" s="21" customFormat="1" ht="15.15" customHeight="1" x14ac:dyDescent="0.3">
      <c r="A10" s="24">
        <v>4</v>
      </c>
      <c r="B10" s="24" t="s">
        <v>11</v>
      </c>
      <c r="C10" s="28" t="s">
        <v>10</v>
      </c>
      <c r="D10" s="22" t="s">
        <v>30</v>
      </c>
      <c r="E10" s="22" t="s">
        <v>28</v>
      </c>
      <c r="F10" s="22">
        <v>166092559</v>
      </c>
      <c r="G10" s="22" t="s">
        <v>29</v>
      </c>
      <c r="H10" s="25" t="s">
        <v>39</v>
      </c>
      <c r="I10" s="26"/>
    </row>
    <row r="11" spans="1:13" ht="15.6" x14ac:dyDescent="0.3">
      <c r="A11" s="24">
        <v>5</v>
      </c>
      <c r="B11" s="24" t="s">
        <v>11</v>
      </c>
      <c r="C11" s="28" t="s">
        <v>10</v>
      </c>
      <c r="D11" s="22" t="s">
        <v>32</v>
      </c>
      <c r="E11" s="22" t="s">
        <v>31</v>
      </c>
      <c r="F11" s="22">
        <v>301819621</v>
      </c>
      <c r="G11" s="30" t="s">
        <v>33</v>
      </c>
      <c r="H11" s="25" t="s">
        <v>39</v>
      </c>
      <c r="I11" s="26"/>
    </row>
    <row r="12" spans="1:13" ht="15" customHeight="1" x14ac:dyDescent="0.3">
      <c r="A12" s="24">
        <v>6</v>
      </c>
      <c r="B12" s="24" t="s">
        <v>11</v>
      </c>
      <c r="C12" s="28" t="s">
        <v>10</v>
      </c>
      <c r="D12" s="22" t="s">
        <v>32</v>
      </c>
      <c r="E12" s="22" t="s">
        <v>34</v>
      </c>
      <c r="F12" s="22">
        <v>301566716</v>
      </c>
      <c r="G12" s="22" t="s">
        <v>35</v>
      </c>
      <c r="H12" s="25" t="s">
        <v>39</v>
      </c>
      <c r="I12" s="26"/>
    </row>
    <row r="13" spans="1:13" ht="15.15" customHeight="1" x14ac:dyDescent="0.3">
      <c r="A13" s="24">
        <v>7</v>
      </c>
      <c r="B13" s="24" t="s">
        <v>11</v>
      </c>
      <c r="C13" s="32" t="s">
        <v>10</v>
      </c>
      <c r="D13" s="22" t="s">
        <v>38</v>
      </c>
      <c r="E13" s="22" t="s">
        <v>37</v>
      </c>
      <c r="F13" s="22">
        <v>300509317</v>
      </c>
      <c r="G13" s="22" t="s">
        <v>36</v>
      </c>
      <c r="H13" s="33" t="s">
        <v>39</v>
      </c>
      <c r="I13" s="26"/>
    </row>
    <row r="14" spans="1:13" ht="15.15" customHeight="1" x14ac:dyDescent="0.3">
      <c r="A14" s="24">
        <v>8</v>
      </c>
      <c r="B14" s="24" t="s">
        <v>11</v>
      </c>
      <c r="C14" s="32" t="s">
        <v>10</v>
      </c>
      <c r="D14" s="29" t="s">
        <v>40</v>
      </c>
      <c r="E14" s="29" t="s">
        <v>41</v>
      </c>
      <c r="F14" s="29">
        <v>140513257</v>
      </c>
      <c r="G14" s="22" t="s">
        <v>42</v>
      </c>
      <c r="H14" s="33" t="s">
        <v>39</v>
      </c>
      <c r="I14" s="26"/>
    </row>
    <row r="15" spans="1:13" ht="15.15" customHeight="1" x14ac:dyDescent="0.3">
      <c r="A15" s="24">
        <v>9</v>
      </c>
      <c r="B15" s="24" t="s">
        <v>11</v>
      </c>
      <c r="C15" s="32" t="s">
        <v>10</v>
      </c>
      <c r="D15" s="29" t="s">
        <v>40</v>
      </c>
      <c r="E15" s="29" t="s">
        <v>44</v>
      </c>
      <c r="F15" s="29">
        <v>151214459</v>
      </c>
      <c r="G15" s="22" t="s">
        <v>43</v>
      </c>
      <c r="H15" s="33" t="s">
        <v>39</v>
      </c>
      <c r="I15" s="26"/>
    </row>
    <row r="16" spans="1:13" ht="15.15" customHeight="1" x14ac:dyDescent="0.3">
      <c r="A16" s="24">
        <v>10</v>
      </c>
      <c r="B16" s="24" t="s">
        <v>11</v>
      </c>
      <c r="C16" s="32" t="s">
        <v>10</v>
      </c>
      <c r="D16" s="29" t="s">
        <v>46</v>
      </c>
      <c r="E16" s="29" t="s">
        <v>47</v>
      </c>
      <c r="F16" s="29">
        <v>185492166</v>
      </c>
      <c r="G16" s="22" t="s">
        <v>45</v>
      </c>
      <c r="H16" s="33" t="s">
        <v>39</v>
      </c>
      <c r="I16" s="26"/>
    </row>
    <row r="17" spans="8:9" ht="13.8" thickBot="1" x14ac:dyDescent="0.3"/>
    <row r="18" spans="8:9" ht="13.8" thickBot="1" x14ac:dyDescent="0.3">
      <c r="H18" s="9" t="s">
        <v>12</v>
      </c>
      <c r="I18" s="10"/>
    </row>
    <row r="19" spans="8:9" x14ac:dyDescent="0.25">
      <c r="H19" s="11" t="s">
        <v>13</v>
      </c>
      <c r="I19" s="13">
        <f>$I$27+$I$23</f>
        <v>10</v>
      </c>
    </row>
    <row r="20" spans="8:9" x14ac:dyDescent="0.25">
      <c r="H20" s="12" t="s">
        <v>14</v>
      </c>
      <c r="I20" s="14">
        <f>I24+I28</f>
        <v>10</v>
      </c>
    </row>
    <row r="21" spans="8:9" x14ac:dyDescent="0.25">
      <c r="H21" s="12" t="s">
        <v>15</v>
      </c>
      <c r="I21" s="14">
        <f>$I$29+$I$25</f>
        <v>0</v>
      </c>
    </row>
    <row r="22" spans="8:9" ht="13.8" thickBot="1" x14ac:dyDescent="0.3">
      <c r="H22" s="6" t="s">
        <v>16</v>
      </c>
      <c r="I22" s="7">
        <f>$I$30+$I$26</f>
        <v>0</v>
      </c>
    </row>
    <row r="23" spans="8:9" x14ac:dyDescent="0.25">
      <c r="H23" s="11" t="s">
        <v>17</v>
      </c>
      <c r="I23" s="15">
        <f>COUNTIF($B:$B,"Rytų regiono skyrius")</f>
        <v>1</v>
      </c>
    </row>
    <row r="24" spans="8:9" x14ac:dyDescent="0.25">
      <c r="H24" s="12" t="s">
        <v>14</v>
      </c>
      <c r="I24" s="14">
        <f>COUNTIFS($B:$B,"Rytų regiono skyrius",C:C,"Didelė rizika")</f>
        <v>1</v>
      </c>
    </row>
    <row r="25" spans="8:9" x14ac:dyDescent="0.25">
      <c r="H25" s="12" t="s">
        <v>15</v>
      </c>
      <c r="I25" s="14">
        <f>COUNTIFS($B:$B,"Rytų regiono skyrius",$C:$C,"Vidutinė rizika")</f>
        <v>0</v>
      </c>
    </row>
    <row r="26" spans="8:9" ht="13.8" thickBot="1" x14ac:dyDescent="0.3">
      <c r="H26" s="8" t="s">
        <v>16</v>
      </c>
      <c r="I26" s="14">
        <f>COUNTIFS($B:$B,"Rytų regiono skyrius",$C:$C,"Maža rizika")</f>
        <v>0</v>
      </c>
    </row>
    <row r="27" spans="8:9" x14ac:dyDescent="0.25">
      <c r="H27" s="11" t="s">
        <v>18</v>
      </c>
      <c r="I27" s="13">
        <f>COUNTIF($B:$B,"Vakarų regiono skyrius")</f>
        <v>9</v>
      </c>
    </row>
    <row r="28" spans="8:9" x14ac:dyDescent="0.25">
      <c r="H28" s="12" t="s">
        <v>14</v>
      </c>
      <c r="I28" s="14">
        <f>COUNTIFS($B:$B,"Vakarų regiono skyrius",$C:$C,"Didelė rizika")</f>
        <v>9</v>
      </c>
    </row>
    <row r="29" spans="8:9" x14ac:dyDescent="0.25">
      <c r="H29" s="12" t="s">
        <v>15</v>
      </c>
      <c r="I29" s="14">
        <f>COUNTIFS($B:$B,"Vakarų regiono skyrius",$C:$C,"Vidutinė rizika")</f>
        <v>0</v>
      </c>
    </row>
    <row r="30" spans="8:9" ht="13.8" thickBot="1" x14ac:dyDescent="0.3">
      <c r="H30" s="8" t="s">
        <v>16</v>
      </c>
      <c r="I30" s="20">
        <f>COUNTIFS($B:$B,"Vakarų regiono skyrius",$C:$C,"Maža rizika")</f>
        <v>0</v>
      </c>
    </row>
  </sheetData>
  <mergeCells count="2">
    <mergeCell ref="E4:F4"/>
    <mergeCell ref="E3:F3"/>
  </mergeCells>
  <phoneticPr fontId="5" type="noConversion"/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798616e-370f-456b-acfb-b82f369a9eb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A6A4FE144E9224EB283914A563328BB" ma:contentTypeVersion="14" ma:contentTypeDescription="Kurkite naują dokumentą." ma:contentTypeScope="" ma:versionID="ab39be05ca536598dc24659aa057dff6">
  <xsd:schema xmlns:xsd="http://www.w3.org/2001/XMLSchema" xmlns:xs="http://www.w3.org/2001/XMLSchema" xmlns:p="http://schemas.microsoft.com/office/2006/metadata/properties" xmlns:ns3="5798616e-370f-456b-acfb-b82f369a9eb1" xmlns:ns4="70800535-0be1-4f7f-a62a-2624dc2c6f1c" targetNamespace="http://schemas.microsoft.com/office/2006/metadata/properties" ma:root="true" ma:fieldsID="f854facbac13d166803c6ad72b74f23a" ns3:_="" ns4:_="">
    <xsd:import namespace="5798616e-370f-456b-acfb-b82f369a9eb1"/>
    <xsd:import namespace="70800535-0be1-4f7f-a62a-2624dc2c6f1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8616e-370f-456b-acfb-b82f369a9eb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800535-0be1-4f7f-a62a-2624dc2c6f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7D452C-E922-43F8-8437-998D1CAF5983}">
  <ds:schemaRefs>
    <ds:schemaRef ds:uri="http://schemas.microsoft.com/office/2006/metadata/properties"/>
    <ds:schemaRef ds:uri="http://schemas.microsoft.com/office/infopath/2007/PartnerControls"/>
    <ds:schemaRef ds:uri="5798616e-370f-456b-acfb-b82f369a9eb1"/>
  </ds:schemaRefs>
</ds:datastoreItem>
</file>

<file path=customXml/itemProps2.xml><?xml version="1.0" encoding="utf-8"?>
<ds:datastoreItem xmlns:ds="http://schemas.openxmlformats.org/officeDocument/2006/customXml" ds:itemID="{E5F92F68-5542-4424-BA2A-BD6F4ACFCA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045180-7F41-4220-A13B-F728C4CED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8616e-370f-456b-acfb-b82f369a9eb1"/>
    <ds:schemaRef ds:uri="70800535-0be1-4f7f-a62a-2624dc2c6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bce49ad-6e13-4667-9698-89b6274ba9f6}" enabled="0" method="" siteId="{7bce49ad-6e13-4667-9698-89b6274ba9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Dovilė Dauginė</dc:creator>
  <cp:keywords/>
  <dc:description/>
  <cp:lastModifiedBy>Rokas Naujokas</cp:lastModifiedBy>
  <cp:revision/>
  <dcterms:created xsi:type="dcterms:W3CDTF">2023-12-19T06:55:47Z</dcterms:created>
  <dcterms:modified xsi:type="dcterms:W3CDTF">2026-02-13T08:11:55Z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0x010100AA6A4FE144E9224EB283914A563328BB</vt:lpwstr>
  </property>
</Properties>
</file>