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rokas_naujokas_metrinsp_lt/Documents/Desktop/"/>
    </mc:Choice>
  </mc:AlternateContent>
  <xr:revisionPtr revIDLastSave="150" documentId="8_{D620183E-D35A-40AB-9464-040F3D27B311}" xr6:coauthVersionLast="47" xr6:coauthVersionMax="47" xr10:uidLastSave="{1CB845CF-97B7-4ED0-8E64-62D12C0A8A72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 l="1"/>
  <c r="I31" i="1"/>
  <c r="I30" i="1"/>
  <c r="I32" i="1"/>
</calcChain>
</file>

<file path=xl/sharedStrings.xml><?xml version="1.0" encoding="utf-8"?>
<sst xmlns="http://schemas.openxmlformats.org/spreadsheetml/2006/main" count="126" uniqueCount="52">
  <si>
    <t>Eil. Nr.</t>
  </si>
  <si>
    <t>Skyrius</t>
  </si>
  <si>
    <t>Rizika</t>
  </si>
  <si>
    <t>Ekonominės veiklos rūšis pagal EVRK 2 RED</t>
  </si>
  <si>
    <t>Ūkio subjekto pavadinimas</t>
  </si>
  <si>
    <t>Ūkio subjekto kodas (JAR)</t>
  </si>
  <si>
    <t>Ūkio subjekto adresas (JAR)</t>
  </si>
  <si>
    <t>Numatomas patikrinimo mėnuo</t>
  </si>
  <si>
    <t>Pastabos</t>
  </si>
  <si>
    <t>Didelė rizika</t>
  </si>
  <si>
    <t>Vakarų regiono skyrius</t>
  </si>
  <si>
    <t>Rytų regiono skyrius</t>
  </si>
  <si>
    <t>Bendras patikrinimų skaičius</t>
  </si>
  <si>
    <t>Viso</t>
  </si>
  <si>
    <t>Didelės rizikos</t>
  </si>
  <si>
    <t>Vidutinės rizikos</t>
  </si>
  <si>
    <t>Mažos rizikos</t>
  </si>
  <si>
    <t>Rytai</t>
  </si>
  <si>
    <t>Vakarai</t>
  </si>
  <si>
    <t>Automobilių degalų mažmeninė prekyba specializuotose parduotuvėse</t>
  </si>
  <si>
    <t>Uždaroji akcinė bendrovė "EMSI"</t>
  </si>
  <si>
    <t>Vandžiogalos pl. 86, Kaunas, 47478 Kauno m. sav.</t>
  </si>
  <si>
    <t>T. Masiulio g. 16A, Kaunas, 52375 Kauno m. sav.</t>
  </si>
  <si>
    <t>EMSI, Maišiagala, 14243 Vilniaus r. sav.</t>
  </si>
  <si>
    <t>Kirtimų g. 33, Vilnius, 02300 Vilniaus m. sav.</t>
  </si>
  <si>
    <t>Liepkalnio g. 112, Vilnius, 02121 Vilniaus m. sav.</t>
  </si>
  <si>
    <t>Vasario 16-osios g. 70, Jonava</t>
  </si>
  <si>
    <t>Užgardų ir pagardų gamyba</t>
  </si>
  <si>
    <t>UAB "Daumantai LT"</t>
  </si>
  <si>
    <t xml:space="preserve">Kėdainiai, A. Mickevičiaus g. 1 </t>
  </si>
  <si>
    <t>Gedimino g. 68, Kaišiadorys, 56145 Kaišiadorių r. sav.</t>
  </si>
  <si>
    <t>Gėrimų pardavimo vartoti vietoje veikla</t>
  </si>
  <si>
    <t>UAB "Gerdijus"</t>
  </si>
  <si>
    <t>Tauragės rajono sav., Tauragė, Tilžės pl. 46</t>
  </si>
  <si>
    <t>Tauragės rajono sav., Vaidatoniai</t>
  </si>
  <si>
    <t>Uždaroji akcinė bendrovė "Bonsa"</t>
  </si>
  <si>
    <t>Sembos g. 5, Šiauliai</t>
  </si>
  <si>
    <t>Durpyno g. 63, Jonušų k. Dauparų-Kvietinių sen. Klaipėdos r.</t>
  </si>
  <si>
    <t>Medelyno g. 126 Kalotės k., Kretingalės sen., Klaipėdos r.</t>
  </si>
  <si>
    <t>Marijampolės sen., Skaisčiūnų k., Europos g. 11</t>
  </si>
  <si>
    <t>Lietuvos metrologijos inspekcijos  patikrinimų atrankos rizikų vertinimo darbo grupės II ketrvičio papildymas patikrinimų planui apskaičiuotų  prižiūrimų ūkio subjektų rizikingumo reikšmių sąrašas</t>
  </si>
  <si>
    <t>Gegužė - birželis</t>
  </si>
  <si>
    <t>Grūdų malimo produktų gamyba</t>
  </si>
  <si>
    <t>Individuali įmonė "Morkūnas"</t>
  </si>
  <si>
    <t>Pakruojo rajono sav., Sigutėnai, Šiaulių g. 14</t>
  </si>
  <si>
    <t>Betono gaminių, skirtų statybinėms reikmėms, gamyba</t>
  </si>
  <si>
    <t>Uždaroji akcinė bendrovė "Ryšininkas"</t>
  </si>
  <si>
    <t xml:space="preserve">Tauragės apskr. Tauragės rajono sav. Skaudvilės m. Ryšininkų g. 7 </t>
  </si>
  <si>
    <t>Vilniaus g. 11, LT-70145 Vilkaviškis</t>
  </si>
  <si>
    <t>Gydytojų specialistų veikla</t>
  </si>
  <si>
    <t>UAB Vilkaviškio sveikatos namai</t>
  </si>
  <si>
    <t>PATVIRTINTA
Lietuvos metrologijos inspekcijos viršininko 
2026 m. gegužės 18 d. įsakymu Nr.11V-59-(1.2E)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</si>
</sst>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1"/>
      <name val="Calibri"/>
      <family val="2"/>
      <charset val="186"/>
      <scheme val="minor"/>
    </font>
    <font>
      <sz val="10"/>
      <color theme="9"/>
      <name val="Times New Roman"/>
      <family val="1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2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justify"/>
    </xf>
    <xf numFmtId="0" fontId="8" fillId="0" borderId="1" xfId="0" applyFont="1" applyBorder="1"/>
    <xf numFmtId="0" fontId="9" fillId="0" borderId="1" xfId="0" applyFont="1" applyBorder="1"/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1" fontId="2" fillId="0" borderId="2" xfId="0" applyNumberFormat="1" applyFont="1" applyBorder="1" applyAlignment="1">
      <alignment horizontal="left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Alignment="1">
      <alignment vertical="top" wrapText="1"/>
    </xf>
    <xf numFmtId="0" fontId="12" fillId="0" borderId="0" xfId="0" applyFont="1"/>
    <xf numFmtId="1" fontId="2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/>
    <xf numFmtId="0" fontId="12" fillId="3" borderId="3" xfId="0" applyFont="1" applyFill="1" applyBorder="1" applyAlignment="1">
      <alignment horizontal="right"/>
    </xf>
    <xf numFmtId="0" fontId="2" fillId="3" borderId="4" xfId="0" applyFont="1" applyFill="1" applyBorder="1"/>
    <xf numFmtId="0" fontId="12" fillId="3" borderId="5" xfId="0" applyFont="1" applyFill="1" applyBorder="1"/>
    <xf numFmtId="0" fontId="12" fillId="3" borderId="5" xfId="0" applyFont="1" applyFill="1" applyBorder="1" applyAlignment="1">
      <alignment horizontal="left"/>
    </xf>
    <xf numFmtId="0" fontId="12" fillId="3" borderId="6" xfId="0" applyFont="1" applyFill="1" applyBorder="1"/>
    <xf numFmtId="0" fontId="12" fillId="3" borderId="6" xfId="0" applyFont="1" applyFill="1" applyBorder="1" applyAlignment="1">
      <alignment horizontal="left"/>
    </xf>
    <xf numFmtId="0" fontId="12" fillId="3" borderId="7" xfId="0" applyFont="1" applyFill="1" applyBorder="1"/>
    <xf numFmtId="0" fontId="12" fillId="3" borderId="8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2" fillId="3" borderId="8" xfId="0" applyFont="1" applyFill="1" applyBorder="1"/>
    <xf numFmtId="0" fontId="12" fillId="3" borderId="10" xfId="0" applyFont="1" applyFill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4">
    <cellStyle name="Bad 2" xfId="3" xr:uid="{9C64CE00-4143-4F79-B7FD-075966765B33}"/>
    <cellStyle name="Įprastas 2" xfId="1" xr:uid="{A9E02C80-AE7A-4119-999B-D9E683DDDC35}"/>
    <cellStyle name="Normal" xfId="0" builtinId="0"/>
    <cellStyle name="Normal 2" xfId="2" xr:uid="{E01B144E-648F-4F57-ACE8-3D6DBBC30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1"/>
  <sheetViews>
    <sheetView tabSelected="1" topLeftCell="B1" zoomScale="70" zoomScaleNormal="70" workbookViewId="0">
      <selection activeCell="G2" sqref="G2"/>
    </sheetView>
  </sheetViews>
  <sheetFormatPr defaultColWidth="9.109375" defaultRowHeight="13.2" x14ac:dyDescent="0.25"/>
  <cols>
    <col min="1" max="1" width="6.33203125" style="4" customWidth="1"/>
    <col min="2" max="2" width="21.5546875" style="4" bestFit="1" customWidth="1"/>
    <col min="3" max="3" width="12" style="4" bestFit="1" customWidth="1"/>
    <col min="4" max="4" width="88.88671875" style="5" bestFit="1" customWidth="1"/>
    <col min="5" max="5" width="67.6640625" style="1" bestFit="1" customWidth="1"/>
    <col min="6" max="6" width="23.33203125" style="1" bestFit="1" customWidth="1"/>
    <col min="7" max="7" width="79.6640625" style="1" bestFit="1" customWidth="1"/>
    <col min="8" max="8" width="29.44140625" style="1" bestFit="1" customWidth="1"/>
    <col min="9" max="9" width="8.6640625" style="1" bestFit="1" customWidth="1"/>
    <col min="10" max="16384" width="9.109375" style="1"/>
  </cols>
  <sheetData>
    <row r="1" spans="1:13" ht="50.25" customHeight="1" x14ac:dyDescent="0.25">
      <c r="G1" s="12" t="s">
        <v>51</v>
      </c>
    </row>
    <row r="2" spans="1:13" ht="15.15" customHeight="1" x14ac:dyDescent="0.25">
      <c r="E2" s="5"/>
    </row>
    <row r="3" spans="1:13" s="14" customFormat="1" ht="33" customHeight="1" x14ac:dyDescent="0.25">
      <c r="A3" s="13"/>
      <c r="B3" s="13"/>
      <c r="D3" s="15"/>
      <c r="E3" s="35" t="s">
        <v>40</v>
      </c>
      <c r="F3" s="35"/>
      <c r="G3" s="15"/>
      <c r="H3" s="13"/>
      <c r="I3" s="13"/>
      <c r="J3" s="13"/>
      <c r="K3" s="13"/>
      <c r="L3" s="13"/>
      <c r="M3" s="13"/>
    </row>
    <row r="4" spans="1:13" ht="15.15" customHeight="1" x14ac:dyDescent="0.25">
      <c r="D4" s="16"/>
      <c r="E4" s="36"/>
      <c r="F4" s="36"/>
      <c r="G4" s="16"/>
    </row>
    <row r="5" spans="1:13" ht="15.15" customHeight="1" x14ac:dyDescent="0.25"/>
    <row r="6" spans="1:13" s="3" customFormat="1" ht="15.6" x14ac:dyDescent="0.3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2"/>
      <c r="K6" s="2"/>
    </row>
    <row r="7" spans="1:13" ht="14.4" x14ac:dyDescent="0.3">
      <c r="A7" s="8">
        <v>1</v>
      </c>
      <c r="B7" s="8" t="s">
        <v>11</v>
      </c>
      <c r="C7" s="17" t="s">
        <v>9</v>
      </c>
      <c r="D7" s="10" t="s">
        <v>19</v>
      </c>
      <c r="E7" s="10" t="s">
        <v>20</v>
      </c>
      <c r="F7" s="10">
        <v>120643955</v>
      </c>
      <c r="G7" s="6" t="s">
        <v>21</v>
      </c>
      <c r="H7" s="18" t="s">
        <v>41</v>
      </c>
      <c r="I7" s="9"/>
    </row>
    <row r="8" spans="1:13" ht="14.4" x14ac:dyDescent="0.3">
      <c r="A8" s="8">
        <v>2</v>
      </c>
      <c r="B8" s="8" t="s">
        <v>11</v>
      </c>
      <c r="C8" s="17" t="s">
        <v>9</v>
      </c>
      <c r="D8" s="10" t="s">
        <v>19</v>
      </c>
      <c r="E8" s="10" t="s">
        <v>20</v>
      </c>
      <c r="F8" s="10">
        <v>120643955</v>
      </c>
      <c r="G8" s="10" t="s">
        <v>22</v>
      </c>
      <c r="H8" s="18" t="s">
        <v>41</v>
      </c>
      <c r="I8" s="19"/>
    </row>
    <row r="9" spans="1:13" ht="14.4" x14ac:dyDescent="0.3">
      <c r="A9" s="8">
        <v>3</v>
      </c>
      <c r="B9" s="8" t="s">
        <v>11</v>
      </c>
      <c r="C9" s="17" t="s">
        <v>9</v>
      </c>
      <c r="D9" s="10" t="s">
        <v>19</v>
      </c>
      <c r="E9" s="10" t="s">
        <v>20</v>
      </c>
      <c r="F9" s="10">
        <v>120643955</v>
      </c>
      <c r="G9" s="6" t="s">
        <v>23</v>
      </c>
      <c r="H9" s="18" t="s">
        <v>41</v>
      </c>
      <c r="I9" s="9"/>
    </row>
    <row r="10" spans="1:13" s="20" customFormat="1" ht="14.4" x14ac:dyDescent="0.3">
      <c r="A10" s="8">
        <v>4</v>
      </c>
      <c r="B10" s="8" t="s">
        <v>11</v>
      </c>
      <c r="C10" s="17" t="s">
        <v>9</v>
      </c>
      <c r="D10" s="10" t="s">
        <v>19</v>
      </c>
      <c r="E10" s="10" t="s">
        <v>20</v>
      </c>
      <c r="F10" s="10">
        <v>120643955</v>
      </c>
      <c r="G10" s="6" t="s">
        <v>24</v>
      </c>
      <c r="H10" s="18" t="s">
        <v>41</v>
      </c>
      <c r="I10" s="9"/>
    </row>
    <row r="11" spans="1:13" ht="15.6" x14ac:dyDescent="0.3">
      <c r="A11" s="8">
        <v>5</v>
      </c>
      <c r="B11" s="8" t="s">
        <v>11</v>
      </c>
      <c r="C11" s="17" t="s">
        <v>9</v>
      </c>
      <c r="D11" s="10" t="s">
        <v>19</v>
      </c>
      <c r="E11" s="10" t="s">
        <v>20</v>
      </c>
      <c r="F11" s="10">
        <v>120643955</v>
      </c>
      <c r="G11" s="21" t="s">
        <v>25</v>
      </c>
      <c r="H11" s="18" t="s">
        <v>41</v>
      </c>
      <c r="I11" s="9"/>
    </row>
    <row r="12" spans="1:13" ht="15" customHeight="1" x14ac:dyDescent="0.3">
      <c r="A12" s="8">
        <v>6</v>
      </c>
      <c r="B12" s="8" t="s">
        <v>11</v>
      </c>
      <c r="C12" s="17" t="s">
        <v>9</v>
      </c>
      <c r="D12" s="10" t="s">
        <v>19</v>
      </c>
      <c r="E12" s="10" t="s">
        <v>20</v>
      </c>
      <c r="F12" s="10">
        <v>120643955</v>
      </c>
      <c r="G12" s="6" t="s">
        <v>26</v>
      </c>
      <c r="H12" s="18" t="s">
        <v>41</v>
      </c>
      <c r="I12" s="9"/>
    </row>
    <row r="13" spans="1:13" ht="14.4" x14ac:dyDescent="0.3">
      <c r="A13" s="8">
        <v>7</v>
      </c>
      <c r="B13" s="8" t="s">
        <v>11</v>
      </c>
      <c r="C13" s="17" t="s">
        <v>9</v>
      </c>
      <c r="D13" s="10" t="s">
        <v>27</v>
      </c>
      <c r="E13" s="10" t="s">
        <v>28</v>
      </c>
      <c r="F13" s="10">
        <v>161431265</v>
      </c>
      <c r="G13" s="10" t="s">
        <v>29</v>
      </c>
      <c r="H13" s="18" t="s">
        <v>41</v>
      </c>
      <c r="I13" s="9"/>
    </row>
    <row r="14" spans="1:13" ht="14.4" x14ac:dyDescent="0.3">
      <c r="A14" s="8">
        <v>8</v>
      </c>
      <c r="B14" s="8" t="s">
        <v>11</v>
      </c>
      <c r="C14" s="17" t="s">
        <v>9</v>
      </c>
      <c r="D14" s="10" t="s">
        <v>31</v>
      </c>
      <c r="E14" s="10" t="s">
        <v>32</v>
      </c>
      <c r="F14" s="10">
        <v>302823010</v>
      </c>
      <c r="G14" s="6" t="s">
        <v>30</v>
      </c>
      <c r="H14" s="18" t="s">
        <v>41</v>
      </c>
      <c r="I14" s="9"/>
    </row>
    <row r="15" spans="1:13" ht="14.4" x14ac:dyDescent="0.3">
      <c r="A15" s="8">
        <v>9</v>
      </c>
      <c r="B15" s="8" t="s">
        <v>10</v>
      </c>
      <c r="C15" s="17" t="s">
        <v>9</v>
      </c>
      <c r="D15" s="10" t="s">
        <v>19</v>
      </c>
      <c r="E15" s="10" t="s">
        <v>20</v>
      </c>
      <c r="F15" s="10">
        <v>120643955</v>
      </c>
      <c r="G15" s="6" t="s">
        <v>36</v>
      </c>
      <c r="H15" s="18" t="s">
        <v>41</v>
      </c>
      <c r="I15" s="9"/>
    </row>
    <row r="16" spans="1:13" ht="14.4" x14ac:dyDescent="0.3">
      <c r="A16" s="8">
        <v>10</v>
      </c>
      <c r="B16" s="8" t="s">
        <v>10</v>
      </c>
      <c r="C16" s="17" t="s">
        <v>9</v>
      </c>
      <c r="D16" s="10" t="s">
        <v>42</v>
      </c>
      <c r="E16" s="10" t="s">
        <v>43</v>
      </c>
      <c r="F16" s="10">
        <v>167902667</v>
      </c>
      <c r="G16" s="33" t="s">
        <v>44</v>
      </c>
      <c r="H16" s="18" t="s">
        <v>41</v>
      </c>
      <c r="I16" s="9"/>
    </row>
    <row r="17" spans="1:9" ht="14.4" x14ac:dyDescent="0.3">
      <c r="A17" s="8">
        <v>11</v>
      </c>
      <c r="B17" s="8" t="s">
        <v>10</v>
      </c>
      <c r="C17" s="17" t="s">
        <v>9</v>
      </c>
      <c r="D17" s="10" t="s">
        <v>19</v>
      </c>
      <c r="E17" s="10" t="s">
        <v>20</v>
      </c>
      <c r="F17" s="10">
        <v>120643955</v>
      </c>
      <c r="G17" s="6" t="s">
        <v>37</v>
      </c>
      <c r="H17" s="18" t="s">
        <v>41</v>
      </c>
      <c r="I17" s="9"/>
    </row>
    <row r="18" spans="1:9" ht="14.4" x14ac:dyDescent="0.3">
      <c r="A18" s="8">
        <v>12</v>
      </c>
      <c r="B18" s="8" t="s">
        <v>10</v>
      </c>
      <c r="C18" s="17" t="s">
        <v>9</v>
      </c>
      <c r="D18" s="10" t="s">
        <v>19</v>
      </c>
      <c r="E18" s="10" t="s">
        <v>20</v>
      </c>
      <c r="F18" s="10">
        <v>120643955</v>
      </c>
      <c r="G18" s="6" t="s">
        <v>38</v>
      </c>
      <c r="H18" s="18" t="s">
        <v>41</v>
      </c>
      <c r="I18" s="9"/>
    </row>
    <row r="19" spans="1:9" ht="14.4" x14ac:dyDescent="0.3">
      <c r="A19" s="8">
        <v>13</v>
      </c>
      <c r="B19" s="8" t="s">
        <v>10</v>
      </c>
      <c r="C19" s="17" t="s">
        <v>9</v>
      </c>
      <c r="D19" s="10" t="s">
        <v>19</v>
      </c>
      <c r="E19" s="10" t="s">
        <v>20</v>
      </c>
      <c r="F19" s="10">
        <v>120643955</v>
      </c>
      <c r="G19" s="6" t="s">
        <v>39</v>
      </c>
      <c r="H19" s="18" t="s">
        <v>41</v>
      </c>
      <c r="I19" s="9"/>
    </row>
    <row r="20" spans="1:9" ht="17.25" customHeight="1" x14ac:dyDescent="0.3">
      <c r="A20" s="8">
        <v>14</v>
      </c>
      <c r="B20" s="8" t="s">
        <v>10</v>
      </c>
      <c r="C20" s="17" t="s">
        <v>9</v>
      </c>
      <c r="D20" s="10" t="s">
        <v>49</v>
      </c>
      <c r="E20" s="10" t="s">
        <v>50</v>
      </c>
      <c r="F20" s="10">
        <v>306321667</v>
      </c>
      <c r="G20" s="34" t="s">
        <v>48</v>
      </c>
      <c r="H20" s="18" t="s">
        <v>41</v>
      </c>
      <c r="I20" s="9"/>
    </row>
    <row r="21" spans="1:9" ht="17.25" customHeight="1" x14ac:dyDescent="0.3">
      <c r="A21" s="8">
        <v>15</v>
      </c>
      <c r="B21" s="8" t="s">
        <v>10</v>
      </c>
      <c r="C21" s="17" t="s">
        <v>9</v>
      </c>
      <c r="D21" s="10" t="s">
        <v>45</v>
      </c>
      <c r="E21" s="10" t="s">
        <v>46</v>
      </c>
      <c r="F21" s="10">
        <v>179208782</v>
      </c>
      <c r="G21" s="10" t="s">
        <v>47</v>
      </c>
      <c r="H21" s="18" t="s">
        <v>41</v>
      </c>
      <c r="I21" s="9"/>
    </row>
    <row r="22" spans="1:9" ht="17.25" customHeight="1" x14ac:dyDescent="0.3">
      <c r="A22" s="8">
        <v>16</v>
      </c>
      <c r="B22" s="8" t="s">
        <v>10</v>
      </c>
      <c r="C22" s="17" t="s">
        <v>9</v>
      </c>
      <c r="D22" s="10" t="s">
        <v>19</v>
      </c>
      <c r="E22" s="10" t="s">
        <v>35</v>
      </c>
      <c r="F22" s="10">
        <v>179333437</v>
      </c>
      <c r="G22" s="6" t="s">
        <v>33</v>
      </c>
      <c r="H22" s="18" t="s">
        <v>41</v>
      </c>
      <c r="I22" s="9"/>
    </row>
    <row r="23" spans="1:9" ht="17.25" customHeight="1" x14ac:dyDescent="0.3">
      <c r="A23" s="8">
        <v>17</v>
      </c>
      <c r="B23" s="8" t="s">
        <v>10</v>
      </c>
      <c r="C23" s="11" t="s">
        <v>9</v>
      </c>
      <c r="D23" s="10" t="s">
        <v>19</v>
      </c>
      <c r="E23" s="10" t="s">
        <v>35</v>
      </c>
      <c r="F23" s="10">
        <v>179333437</v>
      </c>
      <c r="G23" s="6" t="s">
        <v>34</v>
      </c>
      <c r="H23" s="18" t="s">
        <v>41</v>
      </c>
      <c r="I23" s="9"/>
    </row>
    <row r="28" spans="1:9" ht="13.8" thickBot="1" x14ac:dyDescent="0.3"/>
    <row r="29" spans="1:9" ht="13.8" thickBot="1" x14ac:dyDescent="0.3">
      <c r="H29" s="22" t="s">
        <v>12</v>
      </c>
      <c r="I29" s="23"/>
    </row>
    <row r="30" spans="1:9" x14ac:dyDescent="0.25">
      <c r="H30" s="24" t="s">
        <v>13</v>
      </c>
      <c r="I30" s="25">
        <f>$I$38+$I$34</f>
        <v>17</v>
      </c>
    </row>
    <row r="31" spans="1:9" x14ac:dyDescent="0.25">
      <c r="H31" s="26" t="s">
        <v>14</v>
      </c>
      <c r="I31" s="27">
        <f>I35+I39</f>
        <v>17</v>
      </c>
    </row>
    <row r="32" spans="1:9" x14ac:dyDescent="0.25">
      <c r="H32" s="26" t="s">
        <v>15</v>
      </c>
      <c r="I32" s="27">
        <f>$I$40+$I$36</f>
        <v>0</v>
      </c>
    </row>
    <row r="33" spans="8:9" ht="13.8" thickBot="1" x14ac:dyDescent="0.3">
      <c r="H33" s="28" t="s">
        <v>16</v>
      </c>
      <c r="I33" s="29">
        <f>$I$41+$I$37</f>
        <v>0</v>
      </c>
    </row>
    <row r="34" spans="8:9" x14ac:dyDescent="0.25">
      <c r="H34" s="24" t="s">
        <v>17</v>
      </c>
      <c r="I34" s="30">
        <f>COUNTIF($B:$B,"Rytų regiono skyrius")</f>
        <v>8</v>
      </c>
    </row>
    <row r="35" spans="8:9" x14ac:dyDescent="0.25">
      <c r="H35" s="26" t="s">
        <v>14</v>
      </c>
      <c r="I35" s="27">
        <f>COUNTIFS($B:$B,"Rytų regiono skyrius",C:C,"Didelė rizika")</f>
        <v>8</v>
      </c>
    </row>
    <row r="36" spans="8:9" x14ac:dyDescent="0.25">
      <c r="H36" s="26" t="s">
        <v>15</v>
      </c>
      <c r="I36" s="27">
        <f>COUNTIFS($B:$B,"Rytų regiono skyrius",$C:$C,"Vidutinė rizika")</f>
        <v>0</v>
      </c>
    </row>
    <row r="37" spans="8:9" ht="13.8" thickBot="1" x14ac:dyDescent="0.3">
      <c r="H37" s="31" t="s">
        <v>16</v>
      </c>
      <c r="I37" s="27">
        <f>COUNTIFS($B:$B,"Rytų regiono skyrius",$C:$C,"Maža rizika")</f>
        <v>0</v>
      </c>
    </row>
    <row r="38" spans="8:9" x14ac:dyDescent="0.25">
      <c r="H38" s="24" t="s">
        <v>18</v>
      </c>
      <c r="I38" s="25">
        <f>COUNTIF($B:$B,"Vakarų regiono skyrius")</f>
        <v>9</v>
      </c>
    </row>
    <row r="39" spans="8:9" x14ac:dyDescent="0.25">
      <c r="H39" s="26" t="s">
        <v>14</v>
      </c>
      <c r="I39" s="27">
        <f>COUNTIFS($B:$B,"Vakarų regiono skyrius",$C:$C,"Didelė rizika")</f>
        <v>9</v>
      </c>
    </row>
    <row r="40" spans="8:9" x14ac:dyDescent="0.25">
      <c r="H40" s="26" t="s">
        <v>15</v>
      </c>
      <c r="I40" s="27">
        <f>COUNTIFS($B:$B,"Vakarų regiono skyrius",$C:$C,"Vidutinė rizika")</f>
        <v>0</v>
      </c>
    </row>
    <row r="41" spans="8:9" ht="13.8" thickBot="1" x14ac:dyDescent="0.3">
      <c r="H41" s="31" t="s">
        <v>16</v>
      </c>
      <c r="I41" s="32">
        <f>COUNTIFS($B:$B,"Vakarų regiono skyrius",$C:$C,"Maža rizika")</f>
        <v>0</v>
      </c>
    </row>
  </sheetData>
  <mergeCells count="2">
    <mergeCell ref="E3:F3"/>
    <mergeCell ref="E4:F4"/>
  </mergeCells>
  <phoneticPr fontId="5" type="noConversion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A6A4FE144E9224EB283914A563328BB" ma:contentTypeVersion="14" ma:contentTypeDescription="Kurkite naują dokumentą." ma:contentTypeScope="" ma:versionID="ab39be05ca536598dc24659aa057dff6">
  <xsd:schema xmlns:xsd="http://www.w3.org/2001/XMLSchema" xmlns:xs="http://www.w3.org/2001/XMLSchema" xmlns:p="http://schemas.microsoft.com/office/2006/metadata/properties" xmlns:ns3="5798616e-370f-456b-acfb-b82f369a9eb1" xmlns:ns4="70800535-0be1-4f7f-a62a-2624dc2c6f1c" targetNamespace="http://schemas.microsoft.com/office/2006/metadata/properties" ma:root="true" ma:fieldsID="f854facbac13d166803c6ad72b74f23a" ns3:_="" ns4:_="">
    <xsd:import namespace="5798616e-370f-456b-acfb-b82f369a9eb1"/>
    <xsd:import namespace="70800535-0be1-4f7f-a62a-2624dc2c6f1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8616e-370f-456b-acfb-b82f369a9eb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00535-0be1-4f7f-a62a-2624dc2c6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98616e-370f-456b-acfb-b82f369a9eb1" xsi:nil="true"/>
  </documentManagement>
</p:properties>
</file>

<file path=customXml/itemProps1.xml><?xml version="1.0" encoding="utf-8"?>
<ds:datastoreItem xmlns:ds="http://schemas.openxmlformats.org/officeDocument/2006/customXml" ds:itemID="{E5F92F68-5542-4424-BA2A-BD6F4ACFCA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045180-7F41-4220-A13B-F728C4CED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8616e-370f-456b-acfb-b82f369a9eb1"/>
    <ds:schemaRef ds:uri="70800535-0be1-4f7f-a62a-2624dc2c6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7D452C-E922-43F8-8437-998D1CAF5983}">
  <ds:schemaRefs>
    <ds:schemaRef ds:uri="http://schemas.microsoft.com/office/2006/metadata/properties"/>
    <ds:schemaRef ds:uri="http://schemas.microsoft.com/office/infopath/2007/PartnerControls"/>
    <ds:schemaRef ds:uri="5798616e-370f-456b-acfb-b82f369a9eb1"/>
  </ds:schemaRefs>
</ds:datastoreItem>
</file>

<file path=docMetadata/LabelInfo.xml><?xml version="1.0" encoding="utf-8"?>
<clbl:labelList xmlns:clbl="http://schemas.microsoft.com/office/2020/mipLabelMetadata"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Dovilė Dauginė</dc:creator>
  <cp:keywords/>
  <dc:description/>
  <cp:lastModifiedBy>Rokas Naujokas</cp:lastModifiedBy>
  <cp:revision/>
  <dcterms:created xsi:type="dcterms:W3CDTF">2023-12-19T06:55:47Z</dcterms:created>
  <dcterms:modified xsi:type="dcterms:W3CDTF">2026-05-20T12:45:32Z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0x010100AA6A4FE144E9224EB283914A563328BB</vt:lpwstr>
  </property>
</Properties>
</file>